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601"/>
  <workbookPr defaultThemeVersion="166925"/>
  <bookViews>
    <workbookView xWindow="65416" yWindow="65416" windowWidth="29040" windowHeight="15840" activeTab="0"/>
  </bookViews>
  <sheets>
    <sheet name="PPTO CONSERVACIÓN RANCAGUA" sheetId="13" r:id="rId1"/>
    <sheet name="Hoja1" sheetId="14" r:id="rId2"/>
    <sheet name="PUERTAS" sheetId="15" r:id="rId3"/>
  </sheets>
  <definedNames>
    <definedName name="_xlnm.Print_Area" localSheetId="0">'PPTO CONSERVACIÓN RANCAGUA'!$A$1:$H$381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<sst xmlns="http://schemas.openxmlformats.org/spreadsheetml/2006/main" count="895" uniqueCount="424">
  <si>
    <t>ITEM</t>
  </si>
  <si>
    <t>OBRAS PRELIMINARES</t>
  </si>
  <si>
    <t>Instalacion de faenas</t>
  </si>
  <si>
    <t>Cierres provisorios</t>
  </si>
  <si>
    <t>m2</t>
  </si>
  <si>
    <t>DESCRIPCIÓN</t>
  </si>
  <si>
    <t>UNIDAD</t>
  </si>
  <si>
    <t>CANTIDAD</t>
  </si>
  <si>
    <t>PRECIO UNITARIO</t>
  </si>
  <si>
    <t>TOTAL</t>
  </si>
  <si>
    <t>m3</t>
  </si>
  <si>
    <t>un</t>
  </si>
  <si>
    <t>ml</t>
  </si>
  <si>
    <t>kg</t>
  </si>
  <si>
    <t>2.1</t>
  </si>
  <si>
    <t>2.2</t>
  </si>
  <si>
    <t>Elementos metálicos</t>
  </si>
  <si>
    <t>SUBTOTAL</t>
  </si>
  <si>
    <t>2.3</t>
  </si>
  <si>
    <t>Letrero de Obra</t>
  </si>
  <si>
    <t>Demoliciones y Retiros</t>
  </si>
  <si>
    <t>Retiro de Ventanas</t>
  </si>
  <si>
    <t>Retranquero de Puertas</t>
  </si>
  <si>
    <t>Recambio de Ventanas</t>
  </si>
  <si>
    <t>Remate y rectificación de Vanos</t>
  </si>
  <si>
    <t xml:space="preserve">Pre marcos Vano de Ventanas </t>
  </si>
  <si>
    <t>Pintura Esmalte Sintetico Elementos metálicos</t>
  </si>
  <si>
    <t>2.1.1</t>
  </si>
  <si>
    <t>2.1.2</t>
  </si>
  <si>
    <t>2.2.1</t>
  </si>
  <si>
    <t>Premarco vano de Puerta</t>
  </si>
  <si>
    <t>Antioxido Elementos metálicos</t>
  </si>
  <si>
    <t>Instalación de Puertas Metalicas P90</t>
  </si>
  <si>
    <t>Revestimientos y Terminaciones</t>
  </si>
  <si>
    <t>Baranda</t>
  </si>
  <si>
    <t>Pasamanos</t>
  </si>
  <si>
    <t>Instalación de Ventanas</t>
  </si>
  <si>
    <t>2.1.1.1</t>
  </si>
  <si>
    <t>2.1.2.1</t>
  </si>
  <si>
    <t>2.1.2.2</t>
  </si>
  <si>
    <t>2.1.2.3</t>
  </si>
  <si>
    <t>2.2.1.1</t>
  </si>
  <si>
    <t>2.2.1.2</t>
  </si>
  <si>
    <t>2.3.1</t>
  </si>
  <si>
    <t>ITEMIZADO</t>
  </si>
  <si>
    <t xml:space="preserve">OBRAS </t>
  </si>
  <si>
    <t>1.1</t>
  </si>
  <si>
    <t>1.2</t>
  </si>
  <si>
    <t>1.3</t>
  </si>
  <si>
    <t>Retiro de puertas</t>
  </si>
  <si>
    <t>Tabique PIR 10 cm.</t>
  </si>
  <si>
    <t>uni</t>
  </si>
  <si>
    <t>VERSION: 1.0</t>
  </si>
  <si>
    <t>FECHA:  11/03/2020</t>
  </si>
  <si>
    <t>PABELLON A_ACONDICIONAMIENTO TERMICO</t>
  </si>
  <si>
    <t>Revestimiento de muro - Tabique PIR 5cm interior muro divisorio entre salas de clases</t>
  </si>
  <si>
    <t>Revestimiento de Piso</t>
  </si>
  <si>
    <t>2.2.1.3</t>
  </si>
  <si>
    <t>Estructura de Cielos</t>
  </si>
  <si>
    <t>Cielos y Cubierta</t>
  </si>
  <si>
    <t>Revestimiento de cielo Salas de Clases / yeso cartón ST 10mm</t>
  </si>
  <si>
    <t>Revestimiento de Cielo</t>
  </si>
  <si>
    <t>Solución Aguas Lluvias</t>
  </si>
  <si>
    <t>Instalación Electrica</t>
  </si>
  <si>
    <t>Canalizaciones a la vista EMT</t>
  </si>
  <si>
    <t>Enchufes normal 10A</t>
  </si>
  <si>
    <t>interruptores</t>
  </si>
  <si>
    <t>Canal aguas lluvias</t>
  </si>
  <si>
    <t>PABELLON C_ACONDICIONAMIENTO TERMICO - ACCESIBILIDAD UNIVERSAL</t>
  </si>
  <si>
    <t>Accesibilidad Universal</t>
  </si>
  <si>
    <t>2.3.2</t>
  </si>
  <si>
    <t>2.4.1</t>
  </si>
  <si>
    <t>2.4.1.1</t>
  </si>
  <si>
    <t>2.4.1.2</t>
  </si>
  <si>
    <t>2.4.2</t>
  </si>
  <si>
    <t>2.4.2.1</t>
  </si>
  <si>
    <t>2.4.2.2</t>
  </si>
  <si>
    <t>2.4.3</t>
  </si>
  <si>
    <t>2.4.3.1</t>
  </si>
  <si>
    <t>2.4.3.2</t>
  </si>
  <si>
    <t>2.5.1</t>
  </si>
  <si>
    <t>2.5.1.1</t>
  </si>
  <si>
    <t>2.5.1.2</t>
  </si>
  <si>
    <t>2.5.1.3</t>
  </si>
  <si>
    <t>2.5.1.4</t>
  </si>
  <si>
    <t>2.5.2</t>
  </si>
  <si>
    <t>2.5.2.1</t>
  </si>
  <si>
    <t>2.5.2.2</t>
  </si>
  <si>
    <t>OBRAS DE CONSERVACIÓN LICEO TECNICO DE RANCAGUA</t>
  </si>
  <si>
    <t xml:space="preserve">Radier Hormigón Armado - Ensanche de pasillo </t>
  </si>
  <si>
    <t>DIRECCION: CACHAPOAL 160</t>
  </si>
  <si>
    <t>COMUNA: RANCAGUA</t>
  </si>
  <si>
    <t>Ventana termopanel aluminio negro.</t>
  </si>
  <si>
    <t>Placa de OSB 9,5 mm.</t>
  </si>
  <si>
    <t>Elementos verticales</t>
  </si>
  <si>
    <t>Revestimiento de muro - Tabique POL 5cm exterior muro</t>
  </si>
  <si>
    <t>Hojalateria 0,5mm prepintada</t>
  </si>
  <si>
    <t>Pintura interior esmalte al agua blanco</t>
  </si>
  <si>
    <t>Pinturas</t>
  </si>
  <si>
    <t>Estructura de Cielo Metalcon estructural 0,85 mm.</t>
  </si>
  <si>
    <t>2.3.3</t>
  </si>
  <si>
    <t>2.3.4</t>
  </si>
  <si>
    <t>2.4</t>
  </si>
  <si>
    <t>2.5</t>
  </si>
  <si>
    <t>2.4.3.3</t>
  </si>
  <si>
    <t>3.1</t>
  </si>
  <si>
    <t>Rectificacion de vano</t>
  </si>
  <si>
    <t>Retranqueo de Puertas</t>
  </si>
  <si>
    <t>Bajadas de aguas lluvias tubo galvanizado 110mm.</t>
  </si>
  <si>
    <t>Demolición de Radieres</t>
  </si>
  <si>
    <t>Escarpe y nivelación</t>
  </si>
  <si>
    <t>Escalones de hormigon armado</t>
  </si>
  <si>
    <t>3.1.1</t>
  </si>
  <si>
    <t>3.1.1.1</t>
  </si>
  <si>
    <t>3.1.2</t>
  </si>
  <si>
    <t>3.1.2.1</t>
  </si>
  <si>
    <t>3.1.2.2</t>
  </si>
  <si>
    <t>3.1.2.3</t>
  </si>
  <si>
    <t>3.2</t>
  </si>
  <si>
    <t>3.2.1</t>
  </si>
  <si>
    <t>3.2.1.1</t>
  </si>
  <si>
    <t>3.2.1.2</t>
  </si>
  <si>
    <t>3.2.2</t>
  </si>
  <si>
    <t>3.2.2.1</t>
  </si>
  <si>
    <t>3.2.2.2</t>
  </si>
  <si>
    <t>3.2.2.3</t>
  </si>
  <si>
    <t>3.3</t>
  </si>
  <si>
    <t>3.3.1</t>
  </si>
  <si>
    <t>3.3.1.1</t>
  </si>
  <si>
    <t>3.3.1.2</t>
  </si>
  <si>
    <t>3.3.1.3</t>
  </si>
  <si>
    <t>3.3.2</t>
  </si>
  <si>
    <t>3.3.2.1</t>
  </si>
  <si>
    <t>3.3.2.2</t>
  </si>
  <si>
    <t>3.4</t>
  </si>
  <si>
    <t>3.4.1</t>
  </si>
  <si>
    <t>3.4.2</t>
  </si>
  <si>
    <t>3.4.3</t>
  </si>
  <si>
    <t>3.4.4</t>
  </si>
  <si>
    <t>3.5</t>
  </si>
  <si>
    <t>3.5.1</t>
  </si>
  <si>
    <t>3.5.1.1</t>
  </si>
  <si>
    <t>3.5.1.2</t>
  </si>
  <si>
    <t>3.5.2</t>
  </si>
  <si>
    <t>3.5.2.1</t>
  </si>
  <si>
    <t>3.5.2.2</t>
  </si>
  <si>
    <t>3.5.3</t>
  </si>
  <si>
    <t>3.5.3.1</t>
  </si>
  <si>
    <t>3.5.3.2</t>
  </si>
  <si>
    <t>3.5.3.3</t>
  </si>
  <si>
    <t>3.6</t>
  </si>
  <si>
    <t>3.6.1</t>
  </si>
  <si>
    <t>3.6.1.1</t>
  </si>
  <si>
    <t>3.6.1.2</t>
  </si>
  <si>
    <t>3.6.1.3</t>
  </si>
  <si>
    <t>3.6.1.4</t>
  </si>
  <si>
    <t>3.6.2</t>
  </si>
  <si>
    <t>3.6.2.1</t>
  </si>
  <si>
    <t>3.6.2.2</t>
  </si>
  <si>
    <t>3.6.2.3</t>
  </si>
  <si>
    <t>3.7</t>
  </si>
  <si>
    <t>3.7.1</t>
  </si>
  <si>
    <t>3.7.1.1</t>
  </si>
  <si>
    <t>3.7.1.2</t>
  </si>
  <si>
    <t>3.7.1.3</t>
  </si>
  <si>
    <t>3.7.1.4</t>
  </si>
  <si>
    <t>3.7.1.5</t>
  </si>
  <si>
    <t>3.7.2</t>
  </si>
  <si>
    <t>Elementos hormigon</t>
  </si>
  <si>
    <t>3.7.1.6</t>
  </si>
  <si>
    <t>3.7.2.1</t>
  </si>
  <si>
    <t>3.7.2.2</t>
  </si>
  <si>
    <t>2.5.2.3</t>
  </si>
  <si>
    <t>Instalación Electrica Reposición de canalización existente</t>
  </si>
  <si>
    <t>Reposicion circuitos electricos</t>
  </si>
  <si>
    <t>Canalizaciones embutidas (CONDUIT)</t>
  </si>
  <si>
    <t>Alimentadores y subalimentadores</t>
  </si>
  <si>
    <t xml:space="preserve">Centros embutidos </t>
  </si>
  <si>
    <t xml:space="preserve">Equipos </t>
  </si>
  <si>
    <t>Equipos alta eficiencia Led 2 x18 W sobrepuestos.</t>
  </si>
  <si>
    <t>Foco Led circular 18W. Sobrepuesto</t>
  </si>
  <si>
    <t>Foco Led circular 18W. Sobrepuesto + kit de emergencia</t>
  </si>
  <si>
    <t>2.5.2.4</t>
  </si>
  <si>
    <t>2.5.3</t>
  </si>
  <si>
    <t>corrientes debiles</t>
  </si>
  <si>
    <t>2.5.3.1</t>
  </si>
  <si>
    <t>Canalizacion conduit 32 mm.</t>
  </si>
  <si>
    <t>2.5.3.2</t>
  </si>
  <si>
    <t>Cajas alimentadora con tapa</t>
  </si>
  <si>
    <t>3.6.2.4</t>
  </si>
  <si>
    <t>3.6.3</t>
  </si>
  <si>
    <t>3.6.3.1</t>
  </si>
  <si>
    <t>3.6.3.2</t>
  </si>
  <si>
    <t>PABELLON D_ACONDICIONAMIENTO TERMICO - ACCESIBILIDAD UNIVERSAL</t>
  </si>
  <si>
    <t>PABELLON E_ACONDICIONAMIENTO TERMICO - ACCESIBILIDAD UNIVERSAL</t>
  </si>
  <si>
    <t>PABELLON F_ACONDICIONAMIENTO TERMICO - ACCESIBILIDAD UNIVERSAL</t>
  </si>
  <si>
    <t>4.1.1</t>
  </si>
  <si>
    <t>4.1.1.1</t>
  </si>
  <si>
    <t>4.1.2</t>
  </si>
  <si>
    <t>4.1.2.1</t>
  </si>
  <si>
    <t>4.1.2.2</t>
  </si>
  <si>
    <t>4.1.2.3</t>
  </si>
  <si>
    <t>4.2.1</t>
  </si>
  <si>
    <t>4.2.1.1</t>
  </si>
  <si>
    <t>4.2.1.2</t>
  </si>
  <si>
    <t>4.2.2</t>
  </si>
  <si>
    <t>4.2.2.1</t>
  </si>
  <si>
    <t>4.2.2.2</t>
  </si>
  <si>
    <t>4.2.2.3</t>
  </si>
  <si>
    <t>4.3.1</t>
  </si>
  <si>
    <t>4.3.1.1</t>
  </si>
  <si>
    <t>4.3.1.2</t>
  </si>
  <si>
    <t>4.3.1.3</t>
  </si>
  <si>
    <t>4.3.2</t>
  </si>
  <si>
    <t>4.3.2.1</t>
  </si>
  <si>
    <t>4.3.2.2</t>
  </si>
  <si>
    <t>4.4.1</t>
  </si>
  <si>
    <t>4.4.2</t>
  </si>
  <si>
    <t>4.4.3</t>
  </si>
  <si>
    <t>4.4.4</t>
  </si>
  <si>
    <t>4.5.1</t>
  </si>
  <si>
    <t>4.5.1.1</t>
  </si>
  <si>
    <t>4.5.1.2</t>
  </si>
  <si>
    <t>4.5.2</t>
  </si>
  <si>
    <t>4.5.2.1</t>
  </si>
  <si>
    <t>4.5.2.2</t>
  </si>
  <si>
    <t>4.5.3</t>
  </si>
  <si>
    <t>4.5.3.1</t>
  </si>
  <si>
    <t>4.5.3.2</t>
  </si>
  <si>
    <t>4.5.3.3</t>
  </si>
  <si>
    <t>4.6.1</t>
  </si>
  <si>
    <t>4.6.1.1</t>
  </si>
  <si>
    <t>4.6.1.2</t>
  </si>
  <si>
    <t>4.6.1.3</t>
  </si>
  <si>
    <t>4.6.1.4</t>
  </si>
  <si>
    <t>4.6.2</t>
  </si>
  <si>
    <t>4.6.2.1</t>
  </si>
  <si>
    <t>4.6.2.2</t>
  </si>
  <si>
    <t>4.6.2.3</t>
  </si>
  <si>
    <t>4.6.2.4</t>
  </si>
  <si>
    <t>4.6.3</t>
  </si>
  <si>
    <t>4.6.3.1</t>
  </si>
  <si>
    <t>4.6.3.2</t>
  </si>
  <si>
    <t>4.7.1</t>
  </si>
  <si>
    <t>4.7.1.1</t>
  </si>
  <si>
    <t>4.7.1.2</t>
  </si>
  <si>
    <t>4.7.1.3</t>
  </si>
  <si>
    <t>4.7.1.4</t>
  </si>
  <si>
    <t>4.7.1.5</t>
  </si>
  <si>
    <t>4.7.1.6</t>
  </si>
  <si>
    <t>4.7.2</t>
  </si>
  <si>
    <t>4.7.2.1</t>
  </si>
  <si>
    <t>4.7.2.2</t>
  </si>
  <si>
    <t xml:space="preserve">CIRCUITO ACCESIBILIDAD UNIVERSAL </t>
  </si>
  <si>
    <t>RETIRO DE ESCOMBROS Y ENTREGA</t>
  </si>
  <si>
    <t>Retiro de escombros a botadero certificado</t>
  </si>
  <si>
    <t>Aseo y entrega</t>
  </si>
  <si>
    <t>gl</t>
  </si>
  <si>
    <t>TOTAL COSTO DIRECTO</t>
  </si>
  <si>
    <t>GASTOS GENERALES</t>
  </si>
  <si>
    <t>UTILIDADES</t>
  </si>
  <si>
    <t xml:space="preserve">TOTAL COSTO </t>
  </si>
  <si>
    <t>I.V.A</t>
  </si>
  <si>
    <t>COSTO OBRAS</t>
  </si>
  <si>
    <t>Hojalatería uniones y terminaciones Panel PIR 0,5 mm electropintada</t>
  </si>
  <si>
    <t>Antioxido/anticorrisvo Elementos metálicos</t>
  </si>
  <si>
    <t xml:space="preserve">Tabiqueria panel PIR 10 cm prepintado </t>
  </si>
  <si>
    <t>5.1.1</t>
  </si>
  <si>
    <t>5.1.1.1</t>
  </si>
  <si>
    <t>5.1.2</t>
  </si>
  <si>
    <t>5.1.2.1</t>
  </si>
  <si>
    <t>5.1.2.2</t>
  </si>
  <si>
    <t>5.1.2.3</t>
  </si>
  <si>
    <t>5.2.1</t>
  </si>
  <si>
    <t>5.2.1.1</t>
  </si>
  <si>
    <t>5.2.1.2</t>
  </si>
  <si>
    <t>5.2.2</t>
  </si>
  <si>
    <t>5.2.2.1</t>
  </si>
  <si>
    <t>5.2.2.2</t>
  </si>
  <si>
    <t>5.2.2.3</t>
  </si>
  <si>
    <t>5.3.1</t>
  </si>
  <si>
    <t>5.3.1.1</t>
  </si>
  <si>
    <t>5.3.1.2</t>
  </si>
  <si>
    <t>5.3.1.3</t>
  </si>
  <si>
    <t>5.3.2</t>
  </si>
  <si>
    <t>5.3.2.1</t>
  </si>
  <si>
    <t>5.3.2.2</t>
  </si>
  <si>
    <t>5.4.1</t>
  </si>
  <si>
    <t>5.4.2</t>
  </si>
  <si>
    <t>5.4.3</t>
  </si>
  <si>
    <t>5.4.4</t>
  </si>
  <si>
    <t>5.5.1</t>
  </si>
  <si>
    <t>5.5.1.1</t>
  </si>
  <si>
    <t>5.5.1.2</t>
  </si>
  <si>
    <t>5.5.2</t>
  </si>
  <si>
    <t>5.5.2.1</t>
  </si>
  <si>
    <t>5.5.2.2</t>
  </si>
  <si>
    <t>5.5.3</t>
  </si>
  <si>
    <t>5.5.3.1</t>
  </si>
  <si>
    <t>5.5.3.2</t>
  </si>
  <si>
    <t>5.5.3.3</t>
  </si>
  <si>
    <t>5.6.1</t>
  </si>
  <si>
    <t>5.6.1.1</t>
  </si>
  <si>
    <t>5.6.1.2</t>
  </si>
  <si>
    <t>5.6.1.3</t>
  </si>
  <si>
    <t>5.6.1.4</t>
  </si>
  <si>
    <t>5.6.2</t>
  </si>
  <si>
    <t>5.6.2.1</t>
  </si>
  <si>
    <t>5.6.2.2</t>
  </si>
  <si>
    <t>5.6.2.3</t>
  </si>
  <si>
    <t>5.6.2.4</t>
  </si>
  <si>
    <t>5.6.3</t>
  </si>
  <si>
    <t>5.6.3.1</t>
  </si>
  <si>
    <t>5.6.3.2</t>
  </si>
  <si>
    <t>5.7.1</t>
  </si>
  <si>
    <t>5.7.1.1</t>
  </si>
  <si>
    <t>5.7.1.2</t>
  </si>
  <si>
    <t>5.7.1.3</t>
  </si>
  <si>
    <t>5.7.1.4</t>
  </si>
  <si>
    <t>5.7.1.5</t>
  </si>
  <si>
    <t>5.7.1.6</t>
  </si>
  <si>
    <t>5.7.2</t>
  </si>
  <si>
    <t>6.1.1</t>
  </si>
  <si>
    <t>6.1.1.1</t>
  </si>
  <si>
    <t>6.1.2</t>
  </si>
  <si>
    <t>6.1.2.1</t>
  </si>
  <si>
    <t>6.1.2.2</t>
  </si>
  <si>
    <t>6.1.2.3</t>
  </si>
  <si>
    <t>6.2.1</t>
  </si>
  <si>
    <t>6.2.1.1</t>
  </si>
  <si>
    <t>6.2.1.2</t>
  </si>
  <si>
    <t>6.2.2</t>
  </si>
  <si>
    <t>6.2.2.1</t>
  </si>
  <si>
    <t>6.2.2.2</t>
  </si>
  <si>
    <t>6.3.1</t>
  </si>
  <si>
    <t>6.3.1.1</t>
  </si>
  <si>
    <t>6.3.1.2</t>
  </si>
  <si>
    <t>6.3.2</t>
  </si>
  <si>
    <t>6.3.2.1</t>
  </si>
  <si>
    <t>6.3.2.2</t>
  </si>
  <si>
    <t>6.4.1</t>
  </si>
  <si>
    <t>6.4.2</t>
  </si>
  <si>
    <t>6.4.3</t>
  </si>
  <si>
    <t>6.4.4</t>
  </si>
  <si>
    <t>6.5.1</t>
  </si>
  <si>
    <t>6.5.1.1</t>
  </si>
  <si>
    <t>6.5.1.2</t>
  </si>
  <si>
    <t>6.5.2</t>
  </si>
  <si>
    <t>6.5.2.1</t>
  </si>
  <si>
    <t>6.5.2.2</t>
  </si>
  <si>
    <t>6.5.3</t>
  </si>
  <si>
    <t>6.5.3.1</t>
  </si>
  <si>
    <t>6.5.3.2</t>
  </si>
  <si>
    <t>6.5.3.3</t>
  </si>
  <si>
    <t>6.6.1</t>
  </si>
  <si>
    <t>6.6.1.1</t>
  </si>
  <si>
    <t>6.6.1.2</t>
  </si>
  <si>
    <t>6.6.1.3</t>
  </si>
  <si>
    <t>6.6.1.4</t>
  </si>
  <si>
    <t>6.6.2</t>
  </si>
  <si>
    <t>6.6.2.1</t>
  </si>
  <si>
    <t>6.6.2.2</t>
  </si>
  <si>
    <t>6.6.2.3</t>
  </si>
  <si>
    <t>6.6.2.4</t>
  </si>
  <si>
    <t>6.6.3</t>
  </si>
  <si>
    <t>6.6.3.1</t>
  </si>
  <si>
    <t>6.6.3.2</t>
  </si>
  <si>
    <t>6.7.1</t>
  </si>
  <si>
    <t>6.7.1.1</t>
  </si>
  <si>
    <t>7.1.1</t>
  </si>
  <si>
    <t>7.1.1.1</t>
  </si>
  <si>
    <t>7.1.1.2</t>
  </si>
  <si>
    <t>7.1.1.3</t>
  </si>
  <si>
    <t>7.1.1.4</t>
  </si>
  <si>
    <t>7.1.1.5</t>
  </si>
  <si>
    <t>cableado alimentadores y sublimentadores.</t>
  </si>
  <si>
    <t>PRECIO TOTAL</t>
  </si>
  <si>
    <t>ML</t>
  </si>
  <si>
    <t>AMARRAS PLASTICAS 250mm BLANCO</t>
  </si>
  <si>
    <t>UNI</t>
  </si>
  <si>
    <t>AMARRAS PLASTICAS PANDY 100mm BLANCO</t>
  </si>
  <si>
    <t>CINTA AISLADORA SUPER 33 3M VERDE</t>
  </si>
  <si>
    <t>CINTA AISLADORA GOMA VULCO</t>
  </si>
  <si>
    <t>MAESTRO ELECTRICO PRIMERA</t>
  </si>
  <si>
    <t>DIA</t>
  </si>
  <si>
    <t>MAESTRO ELECTRICO SEGUNDA</t>
  </si>
  <si>
    <t>LEYES SOCIALES (O.E.)</t>
  </si>
  <si>
    <t>%</t>
  </si>
  <si>
    <t>total</t>
  </si>
  <si>
    <t>CABLE LIBRE HALOGENO 3X6,0MM2</t>
  </si>
  <si>
    <t>Pintura interior esmalte al agua blanco de muro</t>
  </si>
  <si>
    <t>Angulo refuerzo 50x50x3</t>
  </si>
  <si>
    <t>Revestimiento de Piso Porcelanato tipo Gres</t>
  </si>
  <si>
    <t>Guardapolvo porcelanato</t>
  </si>
  <si>
    <t>Revestimiento de piso Porcelanato tipo Gres</t>
  </si>
  <si>
    <t xml:space="preserve">Angulo refuerzo 50x50x3 </t>
  </si>
  <si>
    <t>Daniel Isla Chávez</t>
  </si>
  <si>
    <t>Arquitecto</t>
  </si>
  <si>
    <t>RBD : 2102</t>
  </si>
  <si>
    <t>Aislacion lana mineral 100 mm.</t>
  </si>
  <si>
    <t>7.1.2</t>
  </si>
  <si>
    <t>7.1.2.1</t>
  </si>
  <si>
    <t>7.1.2.2</t>
  </si>
  <si>
    <t>6.3.1.3</t>
  </si>
  <si>
    <t>Pavimento Podo táctil – Porcelanato Podo táctil 30x30cm</t>
  </si>
  <si>
    <t>Retiro de Pavimento existente</t>
  </si>
  <si>
    <t>2.4.1.3</t>
  </si>
  <si>
    <t>3.5.1.3</t>
  </si>
  <si>
    <t>disla@imasarquitectos.com</t>
  </si>
  <si>
    <t>Obispo Donoso N°5      Oficina 53, Providencia – F. (09) 68432231</t>
  </si>
  <si>
    <t>2.5.2.5</t>
  </si>
  <si>
    <t>3.6.2.5</t>
  </si>
  <si>
    <t>4.6.2.5</t>
  </si>
  <si>
    <t>5.6.2.5</t>
  </si>
  <si>
    <t>6.6.2.5</t>
  </si>
  <si>
    <t>Rampa Hormigón Armado G16</t>
  </si>
  <si>
    <t xml:space="preserve">Radier Hormigón Armado G16 - Ensanche de pasillo </t>
  </si>
  <si>
    <t>PABELLON A</t>
  </si>
  <si>
    <t>PABELLON C</t>
  </si>
  <si>
    <t>PABELLON D</t>
  </si>
  <si>
    <t>PABELLON E</t>
  </si>
  <si>
    <t>PABELLON F</t>
  </si>
  <si>
    <t>PUERTAS</t>
  </si>
  <si>
    <t>derecha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</si>
</sst>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&quot;XDR&quot;* #,##0_-;\-&quot;XDR&quot;* #,##0_-;_-&quot;XDR&quot;* &quot;-&quot;_-;_-@_-"/>
    <numFmt numFmtId="165" formatCode="_-* #,##0_-;\-* #,##0_-;_-* &quot;-&quot;_-;_-@_-"/>
    <numFmt numFmtId="166" formatCode="_-* #,##0.00_-;\-* #,##0.00_-;_-* &quot;-&quot;??_-;_-@_-"/>
    <numFmt numFmtId="167" formatCode="_-&quot;$&quot;\ * #,##0.00_-;\-&quot;$&quot;\ * #,##0.00_-;_-&quot;$&quot;\ * &quot;-&quot;??_-;_-@_-"/>
    <numFmt numFmtId="168" formatCode="_-&quot;$&quot;\ * #,##0_-;\-&quot;$&quot;\ * #,##0_-;_-&quot;$&quot;\ * &quot;-&quot;??_-;_-@_-"/>
    <numFmt numFmtId="169" formatCode="_ * #,##0.0_ ;_ * \-#,##0.0_ ;_ * &quot;-&quot;_ ;_ @_ "/>
    <numFmt numFmtId="170" formatCode="_ [$$-340A]* #,##0_ ;_ [$$-340A]* \-#,##0_ ;_ [$$-340A]* &quot;-&quot;??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sz val="12"/>
      <color indexed="8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666666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b/>
      <sz val="12"/>
      <color theme="1"/>
      <name val="Calibri Light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</fills>
  <borders count="23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1" fillId="0" borderId="0">
      <alignment/>
      <protection/>
    </xf>
    <xf numFmtId="16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50">
    <xf numFmtId="0" fontId="0" fillId="0" borderId="0" xfId="0"/>
    <xf numFmtId="0" fontId="2" fillId="0" borderId="1" xfId="0" applyFont="1" applyBorder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8" fontId="2" fillId="0" borderId="3" xfId="0" applyNumberFormat="1" applyFont="1" applyBorder="1"/>
    <xf numFmtId="0" fontId="2" fillId="0" borderId="4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8" fontId="2" fillId="0" borderId="5" xfId="0" applyNumberFormat="1" applyFont="1" applyBorder="1"/>
    <xf numFmtId="168" fontId="4" fillId="0" borderId="5" xfId="0" applyNumberFormat="1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168" fontId="2" fillId="0" borderId="7" xfId="0" applyNumberFormat="1" applyFont="1" applyBorder="1"/>
    <xf numFmtId="0" fontId="4" fillId="0" borderId="4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6" xfId="0" applyFont="1" applyBorder="1" applyAlignment="1">
      <alignment/>
    </xf>
    <xf numFmtId="0" fontId="4" fillId="2" borderId="9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5" fillId="0" borderId="12" xfId="0" applyFont="1" applyBorder="1"/>
    <xf numFmtId="0" fontId="10" fillId="0" borderId="0" xfId="0" applyFont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168" fontId="3" fillId="0" borderId="0" xfId="20" applyNumberFormat="1" applyFont="1" applyFill="1" applyBorder="1"/>
    <xf numFmtId="0" fontId="5" fillId="0" borderId="0" xfId="0" applyFont="1" applyFill="1" applyBorder="1"/>
    <xf numFmtId="0" fontId="0" fillId="0" borderId="0" xfId="0" applyFill="1"/>
    <xf numFmtId="168" fontId="2" fillId="0" borderId="12" xfId="2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/>
    <xf numFmtId="168" fontId="5" fillId="0" borderId="12" xfId="20" applyNumberFormat="1" applyFont="1" applyFill="1" applyBorder="1" applyAlignment="1">
      <alignment vertical="center"/>
    </xf>
    <xf numFmtId="0" fontId="0" fillId="0" borderId="0" xfId="0"/>
    <xf numFmtId="0" fontId="13" fillId="0" borderId="0" xfId="0" applyFont="1" applyFill="1"/>
    <xf numFmtId="0" fontId="2" fillId="0" borderId="0" xfId="0" applyFont="1"/>
    <xf numFmtId="0" fontId="5" fillId="0" borderId="0" xfId="0" applyFont="1"/>
    <xf numFmtId="0" fontId="9" fillId="0" borderId="0" xfId="0" applyFont="1" applyFill="1" applyAlignment="1">
      <alignment vertical="center"/>
    </xf>
    <xf numFmtId="0" fontId="2" fillId="0" borderId="0" xfId="0" applyFont="1" applyFill="1"/>
    <xf numFmtId="0" fontId="5" fillId="0" borderId="0" xfId="0" applyFont="1" applyFill="1"/>
    <xf numFmtId="0" fontId="4" fillId="3" borderId="12" xfId="0" applyFont="1" applyFill="1" applyBorder="1"/>
    <xf numFmtId="0" fontId="2" fillId="0" borderId="12" xfId="0" applyNumberFormat="1" applyFont="1" applyFill="1" applyBorder="1" applyAlignment="1">
      <alignment horizontal="right"/>
    </xf>
    <xf numFmtId="168" fontId="3" fillId="0" borderId="12" xfId="20" applyNumberFormat="1" applyFont="1" applyFill="1" applyBorder="1"/>
    <xf numFmtId="0" fontId="4" fillId="4" borderId="12" xfId="0" applyFont="1" applyFill="1" applyBorder="1"/>
    <xf numFmtId="0" fontId="4" fillId="4" borderId="12" xfId="0" applyFont="1" applyFill="1" applyBorder="1" applyAlignment="1">
      <alignment horizontal="right" vertical="center"/>
    </xf>
    <xf numFmtId="168" fontId="2" fillId="0" borderId="12" xfId="21" applyNumberFormat="1" applyFont="1" applyFill="1" applyBorder="1" applyAlignment="1">
      <alignment vertical="center"/>
    </xf>
    <xf numFmtId="0" fontId="13" fillId="0" borderId="12" xfId="0" applyFont="1" applyFill="1" applyBorder="1" applyAlignment="1">
      <alignment horizontal="right"/>
    </xf>
    <xf numFmtId="168" fontId="2" fillId="0" borderId="12" xfId="21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7" fillId="3" borderId="12" xfId="0" applyFont="1" applyFill="1" applyBorder="1" applyAlignment="1">
      <alignment horizontal="right"/>
    </xf>
    <xf numFmtId="0" fontId="2" fillId="3" borderId="12" xfId="0" applyFont="1" applyFill="1" applyBorder="1" applyAlignment="1">
      <alignment horizontal="center" vertical="center"/>
    </xf>
    <xf numFmtId="168" fontId="2" fillId="3" borderId="12" xfId="21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9" fillId="5" borderId="0" xfId="0" applyFont="1" applyFill="1" applyAlignment="1">
      <alignment vertical="center"/>
    </xf>
    <xf numFmtId="0" fontId="2" fillId="5" borderId="0" xfId="0" applyFont="1" applyFill="1"/>
    <xf numFmtId="0" fontId="5" fillId="5" borderId="0" xfId="0" applyFont="1" applyFill="1"/>
    <xf numFmtId="168" fontId="5" fillId="0" borderId="0" xfId="0" applyNumberFormat="1" applyFont="1" applyFill="1"/>
    <xf numFmtId="0" fontId="4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right"/>
    </xf>
    <xf numFmtId="0" fontId="4" fillId="0" borderId="12" xfId="0" applyFont="1" applyFill="1" applyBorder="1"/>
    <xf numFmtId="0" fontId="14" fillId="0" borderId="12" xfId="0" applyNumberFormat="1" applyFont="1" applyFill="1" applyBorder="1" applyAlignment="1">
      <alignment horizontal="right"/>
    </xf>
    <xf numFmtId="0" fontId="15" fillId="0" borderId="12" xfId="0" applyNumberFormat="1" applyFont="1" applyFill="1" applyBorder="1" applyAlignment="1">
      <alignment horizontal="right"/>
    </xf>
    <xf numFmtId="0" fontId="4" fillId="0" borderId="12" xfId="0" applyFont="1" applyBorder="1"/>
    <xf numFmtId="0" fontId="5" fillId="5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right"/>
    </xf>
    <xf numFmtId="0" fontId="5" fillId="5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8" fontId="2" fillId="0" borderId="0" xfId="21" applyNumberFormat="1" applyFont="1" applyBorder="1" applyAlignment="1">
      <alignment vertical="center"/>
    </xf>
    <xf numFmtId="168" fontId="2" fillId="0" borderId="0" xfId="21" applyNumberFormat="1" applyFont="1" applyFill="1" applyBorder="1" applyAlignment="1">
      <alignment vertical="center"/>
    </xf>
    <xf numFmtId="0" fontId="14" fillId="0" borderId="12" xfId="0" applyFont="1" applyBorder="1" applyAlignment="1">
      <alignment horizontal="right"/>
    </xf>
    <xf numFmtId="169" fontId="5" fillId="0" borderId="12" xfId="31" applyNumberFormat="1" applyFont="1" applyFill="1" applyBorder="1" applyAlignment="1">
      <alignment/>
    </xf>
    <xf numFmtId="164" fontId="5" fillId="0" borderId="12" xfId="32" applyFont="1" applyFill="1" applyBorder="1" applyAlignment="1">
      <alignment/>
    </xf>
    <xf numFmtId="164" fontId="5" fillId="0" borderId="12" xfId="32" applyFont="1" applyFill="1" applyBorder="1" applyAlignment="1">
      <alignment horizontal="center"/>
    </xf>
    <xf numFmtId="0" fontId="15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168" fontId="5" fillId="0" borderId="12" xfId="20" applyNumberFormat="1" applyFont="1" applyFill="1" applyBorder="1"/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8" fontId="5" fillId="0" borderId="0" xfId="20" applyNumberFormat="1" applyFont="1" applyFill="1" applyBorder="1" applyAlignment="1">
      <alignment vertical="center"/>
    </xf>
    <xf numFmtId="168" fontId="2" fillId="0" borderId="0" xfId="20" applyNumberFormat="1" applyFont="1" applyFill="1" applyBorder="1" applyAlignment="1">
      <alignment vertical="center"/>
    </xf>
    <xf numFmtId="0" fontId="0" fillId="0" borderId="14" xfId="0" applyBorder="1" applyAlignment="1">
      <alignment horizontal="right"/>
    </xf>
    <xf numFmtId="0" fontId="7" fillId="0" borderId="15" xfId="0" applyFont="1" applyBorder="1" applyAlignment="1">
      <alignment horizontal="right"/>
    </xf>
    <xf numFmtId="0" fontId="0" fillId="0" borderId="15" xfId="0" applyBorder="1"/>
    <xf numFmtId="0" fontId="0" fillId="0" borderId="15" xfId="0" applyBorder="1" applyAlignment="1">
      <alignment horizontal="center"/>
    </xf>
    <xf numFmtId="168" fontId="0" fillId="0" borderId="16" xfId="20" applyNumberFormat="1" applyFont="1" applyBorder="1"/>
    <xf numFmtId="10" fontId="0" fillId="0" borderId="15" xfId="0" applyNumberFormat="1" applyBorder="1" applyAlignment="1">
      <alignment horizontal="center"/>
    </xf>
    <xf numFmtId="168" fontId="0" fillId="0" borderId="17" xfId="20" applyNumberFormat="1" applyFont="1" applyBorder="1"/>
    <xf numFmtId="0" fontId="0" fillId="0" borderId="1" xfId="0" applyBorder="1" applyAlignment="1">
      <alignment horizontal="right"/>
    </xf>
    <xf numFmtId="0" fontId="7" fillId="0" borderId="2" xfId="0" applyFont="1" applyBorder="1" applyAlignment="1">
      <alignment horizontal="right"/>
    </xf>
    <xf numFmtId="9" fontId="0" fillId="0" borderId="2" xfId="0" applyNumberFormat="1" applyBorder="1"/>
    <xf numFmtId="10" fontId="0" fillId="0" borderId="2" xfId="0" applyNumberFormat="1" applyBorder="1" applyAlignment="1">
      <alignment horizontal="center"/>
    </xf>
    <xf numFmtId="0" fontId="0" fillId="0" borderId="2" xfId="0" applyBorder="1"/>
    <xf numFmtId="168" fontId="16" fillId="0" borderId="16" xfId="20" applyNumberFormat="1" applyFont="1" applyBorder="1"/>
    <xf numFmtId="168" fontId="5" fillId="0" borderId="12" xfId="20" applyNumberFormat="1" applyFont="1" applyFill="1" applyBorder="1" applyAlignment="1">
      <alignment/>
    </xf>
    <xf numFmtId="168" fontId="2" fillId="0" borderId="12" xfId="20" applyNumberFormat="1" applyFont="1" applyBorder="1" applyAlignment="1">
      <alignment vertical="center"/>
    </xf>
    <xf numFmtId="168" fontId="5" fillId="0" borderId="12" xfId="32" applyNumberFormat="1" applyFont="1" applyFill="1" applyBorder="1" applyAlignment="1">
      <alignment/>
    </xf>
    <xf numFmtId="169" fontId="5" fillId="0" borderId="12" xfId="31" applyNumberFormat="1" applyFont="1" applyFill="1" applyBorder="1" applyAlignment="1">
      <alignment horizontal="center" vertical="center"/>
    </xf>
    <xf numFmtId="168" fontId="5" fillId="0" borderId="12" xfId="20" applyNumberFormat="1" applyFont="1" applyFill="1" applyBorder="1" applyAlignment="1">
      <alignment horizontal="left"/>
    </xf>
    <xf numFmtId="168" fontId="5" fillId="0" borderId="12" xfId="32" applyNumberFormat="1" applyFont="1" applyFill="1" applyBorder="1" applyAlignment="1">
      <alignment horizontal="left"/>
    </xf>
    <xf numFmtId="168" fontId="2" fillId="0" borderId="12" xfId="20" applyNumberFormat="1" applyFont="1" applyBorder="1" applyAlignment="1">
      <alignment horizontal="left" vertical="center"/>
    </xf>
    <xf numFmtId="170" fontId="5" fillId="0" borderId="12" xfId="20" applyNumberFormat="1" applyFont="1" applyFill="1" applyBorder="1" applyAlignment="1">
      <alignment/>
    </xf>
    <xf numFmtId="170" fontId="2" fillId="0" borderId="12" xfId="20" applyNumberFormat="1" applyFont="1" applyBorder="1" applyAlignment="1">
      <alignment vertical="center"/>
    </xf>
    <xf numFmtId="0" fontId="15" fillId="0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right"/>
    </xf>
    <xf numFmtId="168" fontId="2" fillId="0" borderId="12" xfId="2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justify" vertical="center" wrapText="1"/>
    </xf>
    <xf numFmtId="9" fontId="0" fillId="0" borderId="0" xfId="33" applyFont="1"/>
    <xf numFmtId="0" fontId="5" fillId="0" borderId="12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8" xfId="0" applyBorder="1"/>
    <xf numFmtId="0" fontId="0" fillId="0" borderId="6" xfId="0" applyBorder="1"/>
    <xf numFmtId="0" fontId="0" fillId="0" borderId="7" xfId="0" applyBorder="1"/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8" fillId="6" borderId="18" xfId="0" applyFont="1" applyFill="1" applyBorder="1" applyAlignment="1">
      <alignment horizontal="center" wrapText="1"/>
    </xf>
    <xf numFmtId="0" fontId="8" fillId="6" borderId="19" xfId="0" applyFont="1" applyFill="1" applyBorder="1" applyAlignment="1">
      <alignment horizontal="center" wrapText="1"/>
    </xf>
    <xf numFmtId="0" fontId="8" fillId="6" borderId="20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right"/>
    </xf>
    <xf numFmtId="0" fontId="22" fillId="0" borderId="0" xfId="34" applyBorder="1" applyAlignment="1">
      <alignment horizontal="center" vertical="center"/>
    </xf>
    <xf numFmtId="0" fontId="3" fillId="4" borderId="21" xfId="0" applyFont="1" applyFill="1" applyBorder="1" applyAlignment="1">
      <alignment horizontal="left" vertical="center"/>
    </xf>
    <xf numFmtId="0" fontId="3" fillId="4" borderId="22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4" fillId="4" borderId="21" xfId="0" applyFont="1" applyFill="1" applyBorder="1" applyAlignment="1">
      <alignment horizontal="left"/>
    </xf>
    <xf numFmtId="0" fontId="4" fillId="4" borderId="22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13" xfId="0" applyFont="1" applyBorder="1" applyAlignment="1">
      <alignment horizontal="right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Moneda 2_ITEMIZADO Clelia Clavel_Julio 2017" xfId="21"/>
    <cellStyle name="Currency 2" xfId="22"/>
    <cellStyle name="Moneda 2" xfId="23"/>
    <cellStyle name="Currency 2 2" xfId="24"/>
    <cellStyle name="Comma 2" xfId="25"/>
    <cellStyle name="Moneda 3" xfId="26"/>
    <cellStyle name="Moneda 3 2" xfId="27"/>
    <cellStyle name="Normal 2" xfId="28"/>
    <cellStyle name="Moneda 4" xfId="29"/>
    <cellStyle name="Porcentaje 2" xfId="30"/>
    <cellStyle name="Millares [0]" xfId="31"/>
    <cellStyle name="Moneda [0]" xfId="32"/>
    <cellStyle name="Porcentaje" xfId="33"/>
    <cellStyle name="Hipervínculo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581025</xdr:colOff>
      <xdr:row>1</xdr:row>
      <xdr:rowOff>180975</xdr:rowOff>
    </xdr:from>
    <xdr:to>
      <xdr:col>6</xdr:col>
      <xdr:colOff>1885950</xdr:colOff>
      <xdr:row>9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8600" y="476250"/>
          <a:ext cx="1304925" cy="1362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247650</xdr:colOff>
      <xdr:row>1</xdr:row>
      <xdr:rowOff>114300</xdr:rowOff>
    </xdr:from>
    <xdr:to>
      <xdr:col>2</xdr:col>
      <xdr:colOff>2152650</xdr:colOff>
      <xdr:row>9</xdr:row>
      <xdr:rowOff>28575</xdr:rowOff>
    </xdr:to>
    <xdr:pic>
      <xdr:nvPicPr>
        <xdr:cNvPr id="3" name="Imagen 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9434" b="30250"/>
        <a:stretch>
          <a:fillRect/>
        </a:stretch>
      </xdr:blipFill>
      <xdr:spPr bwMode="auto">
        <a:xfrm>
          <a:off x="514350" y="409575"/>
          <a:ext cx="26670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sla@imasarquitectos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53973-81E3-4947-A2C2-5C6F3A738ED0}">
  <sheetPr>
    <pageSetUpPr fitToPage="1"/>
  </sheetPr>
  <dimension ref="A2:U468"/>
  <sheetViews>
    <sheetView tabSelected="1" view="pageBreakPreview" zoomScaleSheetLayoutView="100" workbookViewId="0" topLeftCell="A354">
      <selection activeCell="I357" sqref="I357"/>
    </sheetView>
  </sheetViews>
  <sheetFormatPr defaultColWidth="11.421875" defaultRowHeight="15"/>
  <cols>
    <col min="1" max="1" width="4.00390625" style="25" customWidth="1"/>
    <col min="2" max="2" width="11.421875" style="31" customWidth="1"/>
    <col min="3" max="3" width="105.00390625" style="31" bestFit="1" customWidth="1"/>
    <col min="4" max="4" width="11.28125" style="31" customWidth="1"/>
    <col min="5" max="5" width="14.140625" style="31" customWidth="1"/>
    <col min="6" max="6" width="20.28125" style="31" bestFit="1" customWidth="1"/>
    <col min="7" max="7" width="30.8515625" style="31" customWidth="1"/>
    <col min="8" max="8" width="5.57421875" style="31" customWidth="1"/>
    <col min="9" max="9" width="15.7109375" style="31" bestFit="1" customWidth="1"/>
    <col min="10" max="10" width="22.00390625" style="31" customWidth="1"/>
    <col min="11" max="11" width="14.28125" style="31" bestFit="1" customWidth="1"/>
    <col min="12" max="16384" width="11.421875" style="31" customWidth="1"/>
  </cols>
  <sheetData>
    <row r="1" ht="23.25" customHeight="1" thickBot="1"/>
    <row r="2" spans="2:7" ht="15">
      <c r="B2" s="1"/>
      <c r="C2" s="2"/>
      <c r="D2" s="2"/>
      <c r="E2" s="3"/>
      <c r="F2" s="2"/>
      <c r="G2" s="4"/>
    </row>
    <row r="3" spans="2:7" ht="15">
      <c r="B3" s="5"/>
      <c r="C3" s="6"/>
      <c r="D3" s="6"/>
      <c r="E3" s="7"/>
      <c r="F3" s="6"/>
      <c r="G3" s="8"/>
    </row>
    <row r="4" spans="2:7" ht="15">
      <c r="B4" s="5"/>
      <c r="C4" s="6"/>
      <c r="D4" s="6"/>
      <c r="E4" s="7"/>
      <c r="F4" s="6"/>
      <c r="G4" s="8"/>
    </row>
    <row r="5" spans="2:7" ht="15">
      <c r="B5" s="5"/>
      <c r="C5" s="6"/>
      <c r="D5" s="6"/>
      <c r="E5" s="7"/>
      <c r="F5" s="6"/>
      <c r="G5" s="8"/>
    </row>
    <row r="6" spans="2:7" ht="15" customHeight="1">
      <c r="B6" s="132" t="s">
        <v>44</v>
      </c>
      <c r="C6" s="133"/>
      <c r="D6" s="133"/>
      <c r="E6" s="133"/>
      <c r="F6" s="133"/>
      <c r="G6" s="134"/>
    </row>
    <row r="7" spans="2:7" ht="15" customHeight="1">
      <c r="B7" s="132" t="s">
        <v>88</v>
      </c>
      <c r="C7" s="133"/>
      <c r="D7" s="133"/>
      <c r="E7" s="133"/>
      <c r="F7" s="133"/>
      <c r="G7" s="134"/>
    </row>
    <row r="8" spans="2:7" ht="15">
      <c r="B8" s="5"/>
      <c r="C8" s="63"/>
      <c r="D8" s="6"/>
      <c r="E8" s="7"/>
      <c r="F8" s="6"/>
      <c r="G8" s="8"/>
    </row>
    <row r="9" spans="2:7" ht="15">
      <c r="B9" s="5"/>
      <c r="C9" s="63"/>
      <c r="D9" s="6"/>
      <c r="E9" s="7"/>
      <c r="F9" s="6"/>
      <c r="G9" s="8"/>
    </row>
    <row r="10" spans="2:7" ht="15">
      <c r="B10" s="5"/>
      <c r="C10" s="63"/>
      <c r="D10" s="6"/>
      <c r="E10" s="7"/>
      <c r="F10" s="6"/>
      <c r="G10" s="8"/>
    </row>
    <row r="11" spans="2:7" ht="15">
      <c r="B11" s="5"/>
      <c r="C11" s="64" t="s">
        <v>90</v>
      </c>
      <c r="D11" s="6"/>
      <c r="E11" s="7"/>
      <c r="F11" s="6"/>
      <c r="G11" s="9" t="s">
        <v>53</v>
      </c>
    </row>
    <row r="12" spans="2:7" ht="15">
      <c r="B12" s="5"/>
      <c r="C12" s="64" t="s">
        <v>91</v>
      </c>
      <c r="D12" s="6"/>
      <c r="E12" s="7"/>
      <c r="F12" s="6"/>
      <c r="G12" s="8" t="s">
        <v>52</v>
      </c>
    </row>
    <row r="13" spans="2:7" ht="15">
      <c r="B13" s="13"/>
      <c r="C13" s="64" t="s">
        <v>398</v>
      </c>
      <c r="D13" s="6"/>
      <c r="E13" s="7"/>
      <c r="F13" s="6"/>
      <c r="G13" s="9"/>
    </row>
    <row r="14" spans="2:7" ht="15">
      <c r="B14" s="13"/>
      <c r="C14" s="20"/>
      <c r="D14" s="6"/>
      <c r="E14" s="7"/>
      <c r="F14" s="6"/>
      <c r="G14" s="8"/>
    </row>
    <row r="15" spans="2:7" ht="15.75" thickBot="1">
      <c r="B15" s="14"/>
      <c r="C15" s="15"/>
      <c r="D15" s="10"/>
      <c r="E15" s="11"/>
      <c r="F15" s="10"/>
      <c r="G15" s="12"/>
    </row>
    <row r="17" ht="15.75" thickBot="1"/>
    <row r="18" spans="2:7" ht="15">
      <c r="B18" s="135" t="s">
        <v>45</v>
      </c>
      <c r="C18" s="136"/>
      <c r="D18" s="136"/>
      <c r="E18" s="136"/>
      <c r="F18" s="136"/>
      <c r="G18" s="137"/>
    </row>
    <row r="19" spans="2:7" ht="15.75" thickBot="1">
      <c r="B19" s="16" t="s">
        <v>0</v>
      </c>
      <c r="C19" s="17" t="s">
        <v>5</v>
      </c>
      <c r="D19" s="17" t="s">
        <v>6</v>
      </c>
      <c r="E19" s="17" t="s">
        <v>7</v>
      </c>
      <c r="F19" s="17" t="s">
        <v>8</v>
      </c>
      <c r="G19" s="18" t="s">
        <v>9</v>
      </c>
    </row>
    <row r="20" spans="2:7" ht="15">
      <c r="B20" s="22"/>
      <c r="C20" s="22"/>
      <c r="D20" s="22"/>
      <c r="E20" s="22"/>
      <c r="F20" s="22"/>
      <c r="G20" s="23"/>
    </row>
    <row r="21" spans="2:7" ht="15">
      <c r="B21" s="41">
        <v>1</v>
      </c>
      <c r="C21" s="138" t="s">
        <v>1</v>
      </c>
      <c r="D21" s="138"/>
      <c r="E21" s="138"/>
      <c r="F21" s="138"/>
      <c r="G21" s="138"/>
    </row>
    <row r="22" spans="2:7" ht="15">
      <c r="B22" s="39" t="s">
        <v>46</v>
      </c>
      <c r="C22" s="51" t="s">
        <v>19</v>
      </c>
      <c r="D22" s="50" t="s">
        <v>51</v>
      </c>
      <c r="E22" s="27">
        <v>1</v>
      </c>
      <c r="F22" s="26"/>
      <c r="G22" s="26">
        <f aca="true" t="shared" si="0" ref="G22:G23">+E22*F22</f>
        <v>0</v>
      </c>
    </row>
    <row r="23" spans="2:7" ht="15">
      <c r="B23" s="39" t="s">
        <v>47</v>
      </c>
      <c r="C23" s="51" t="s">
        <v>2</v>
      </c>
      <c r="D23" s="50" t="s">
        <v>51</v>
      </c>
      <c r="E23" s="27">
        <v>1</v>
      </c>
      <c r="F23" s="26"/>
      <c r="G23" s="26">
        <f t="shared" si="0"/>
        <v>0</v>
      </c>
    </row>
    <row r="24" spans="2:7" s="32" customFormat="1" ht="15">
      <c r="B24" s="39" t="s">
        <v>48</v>
      </c>
      <c r="C24" s="29" t="s">
        <v>3</v>
      </c>
      <c r="D24" s="28" t="s">
        <v>12</v>
      </c>
      <c r="E24" s="116">
        <v>700</v>
      </c>
      <c r="F24" s="30"/>
      <c r="G24" s="26">
        <f aca="true" t="shared" si="1" ref="G24">+E24*F24</f>
        <v>0</v>
      </c>
    </row>
    <row r="25" spans="2:7" ht="15">
      <c r="B25" s="139" t="s">
        <v>17</v>
      </c>
      <c r="C25" s="139"/>
      <c r="D25" s="139"/>
      <c r="E25" s="139"/>
      <c r="F25" s="139"/>
      <c r="G25" s="40">
        <f>SUM(G22:G24)</f>
        <v>0</v>
      </c>
    </row>
    <row r="27" spans="1:8" s="34" customFormat="1" ht="15">
      <c r="A27" s="35"/>
      <c r="B27" s="42">
        <v>2</v>
      </c>
      <c r="C27" s="141" t="s">
        <v>54</v>
      </c>
      <c r="D27" s="142"/>
      <c r="E27" s="142"/>
      <c r="F27" s="142"/>
      <c r="G27" s="143"/>
      <c r="H27" s="33"/>
    </row>
    <row r="28" spans="1:8" s="37" customFormat="1" ht="15">
      <c r="A28" s="35"/>
      <c r="B28" s="47" t="s">
        <v>14</v>
      </c>
      <c r="C28" s="38" t="s">
        <v>23</v>
      </c>
      <c r="D28" s="48"/>
      <c r="E28" s="48"/>
      <c r="F28" s="49"/>
      <c r="G28" s="49"/>
      <c r="H28" s="36"/>
    </row>
    <row r="29" spans="1:8" s="34" customFormat="1" ht="15">
      <c r="A29" s="35"/>
      <c r="B29" s="59" t="s">
        <v>27</v>
      </c>
      <c r="C29" s="56" t="s">
        <v>20</v>
      </c>
      <c r="D29" s="56"/>
      <c r="E29" s="56"/>
      <c r="F29" s="56"/>
      <c r="G29" s="56"/>
      <c r="H29" s="33"/>
    </row>
    <row r="30" spans="1:8" s="34" customFormat="1" ht="15">
      <c r="A30" s="35"/>
      <c r="B30" s="44" t="s">
        <v>37</v>
      </c>
      <c r="C30" s="19" t="s">
        <v>21</v>
      </c>
      <c r="D30" s="46" t="s">
        <v>4</v>
      </c>
      <c r="E30" s="46">
        <v>63.91</v>
      </c>
      <c r="F30" s="45"/>
      <c r="G30" s="43">
        <f aca="true" t="shared" si="2" ref="G30">E30*F30</f>
        <v>0</v>
      </c>
      <c r="H30" s="33"/>
    </row>
    <row r="31" spans="1:8" s="37" customFormat="1" ht="15">
      <c r="A31" s="35"/>
      <c r="B31" s="57" t="s">
        <v>28</v>
      </c>
      <c r="C31" s="58" t="s">
        <v>36</v>
      </c>
      <c r="D31" s="21"/>
      <c r="E31" s="21"/>
      <c r="F31" s="45"/>
      <c r="G31" s="43"/>
      <c r="H31" s="36"/>
    </row>
    <row r="32" spans="1:8" s="37" customFormat="1" ht="15">
      <c r="A32" s="35"/>
      <c r="B32" s="44" t="s">
        <v>38</v>
      </c>
      <c r="C32" s="29" t="s">
        <v>24</v>
      </c>
      <c r="D32" s="21" t="s">
        <v>12</v>
      </c>
      <c r="E32" s="21">
        <v>206.7</v>
      </c>
      <c r="F32" s="43"/>
      <c r="G32" s="43">
        <f aca="true" t="shared" si="3" ref="G32:G34">E32*F32</f>
        <v>0</v>
      </c>
      <c r="H32" s="36"/>
    </row>
    <row r="33" spans="1:8" s="37" customFormat="1" ht="15">
      <c r="A33" s="35"/>
      <c r="B33" s="44" t="s">
        <v>39</v>
      </c>
      <c r="C33" s="29" t="s">
        <v>25</v>
      </c>
      <c r="D33" s="21" t="s">
        <v>13</v>
      </c>
      <c r="E33" s="21">
        <v>131.25</v>
      </c>
      <c r="F33" s="43"/>
      <c r="G33" s="43">
        <f t="shared" si="3"/>
        <v>0</v>
      </c>
      <c r="H33" s="36"/>
    </row>
    <row r="34" spans="1:9" s="37" customFormat="1" ht="15">
      <c r="A34" s="35"/>
      <c r="B34" s="44" t="s">
        <v>40</v>
      </c>
      <c r="C34" s="29" t="s">
        <v>92</v>
      </c>
      <c r="D34" s="21" t="s">
        <v>4</v>
      </c>
      <c r="E34" s="21">
        <v>63.91</v>
      </c>
      <c r="F34" s="43"/>
      <c r="G34" s="43">
        <f t="shared" si="3"/>
        <v>0</v>
      </c>
      <c r="H34" s="36"/>
      <c r="I34" s="55">
        <f>G34+G81+G150+G219+G288</f>
        <v>0</v>
      </c>
    </row>
    <row r="35" spans="1:8" s="34" customFormat="1" ht="15">
      <c r="A35" s="35"/>
      <c r="B35" s="47" t="s">
        <v>15</v>
      </c>
      <c r="C35" s="38" t="s">
        <v>59</v>
      </c>
      <c r="D35" s="48"/>
      <c r="E35" s="48"/>
      <c r="F35" s="49"/>
      <c r="G35" s="49"/>
      <c r="H35" s="33"/>
    </row>
    <row r="36" spans="1:8" s="34" customFormat="1" ht="15">
      <c r="A36" s="35"/>
      <c r="B36" s="59" t="s">
        <v>29</v>
      </c>
      <c r="C36" s="56" t="s">
        <v>58</v>
      </c>
      <c r="D36" s="56"/>
      <c r="E36" s="56"/>
      <c r="F36" s="56"/>
      <c r="G36" s="56"/>
      <c r="H36" s="33"/>
    </row>
    <row r="37" spans="1:8" s="34" customFormat="1" ht="15">
      <c r="A37" s="35"/>
      <c r="B37" s="60" t="s">
        <v>41</v>
      </c>
      <c r="C37" s="19" t="s">
        <v>99</v>
      </c>
      <c r="D37" s="46" t="s">
        <v>4</v>
      </c>
      <c r="E37" s="46">
        <v>110.25</v>
      </c>
      <c r="F37" s="45"/>
      <c r="G37" s="43">
        <f>E37*F37</f>
        <v>0</v>
      </c>
      <c r="H37" s="33"/>
    </row>
    <row r="38" spans="1:8" s="34" customFormat="1" ht="15">
      <c r="A38" s="35"/>
      <c r="B38" s="60" t="s">
        <v>42</v>
      </c>
      <c r="C38" s="19" t="s">
        <v>93</v>
      </c>
      <c r="D38" s="46" t="s">
        <v>4</v>
      </c>
      <c r="E38" s="46">
        <v>115.5</v>
      </c>
      <c r="F38" s="45"/>
      <c r="G38" s="43">
        <f aca="true" t="shared" si="4" ref="G38">E38*F38</f>
        <v>0</v>
      </c>
      <c r="H38" s="33"/>
    </row>
    <row r="39" spans="1:8" s="34" customFormat="1" ht="15">
      <c r="A39" s="35"/>
      <c r="B39" s="60" t="s">
        <v>57</v>
      </c>
      <c r="C39" s="19" t="s">
        <v>399</v>
      </c>
      <c r="D39" s="46" t="s">
        <v>4</v>
      </c>
      <c r="E39" s="46">
        <v>110.25</v>
      </c>
      <c r="F39" s="45"/>
      <c r="G39" s="43">
        <f>E39*F39</f>
        <v>0</v>
      </c>
      <c r="H39" s="33"/>
    </row>
    <row r="40" spans="1:8" s="37" customFormat="1" ht="15">
      <c r="A40" s="35"/>
      <c r="B40" s="47" t="s">
        <v>18</v>
      </c>
      <c r="C40" s="38" t="s">
        <v>94</v>
      </c>
      <c r="D40" s="48"/>
      <c r="E40" s="48"/>
      <c r="F40" s="49"/>
      <c r="G40" s="49"/>
      <c r="H40" s="36"/>
    </row>
    <row r="41" spans="1:8" s="37" customFormat="1" ht="15">
      <c r="A41" s="35"/>
      <c r="B41" s="60" t="s">
        <v>43</v>
      </c>
      <c r="C41" s="19" t="s">
        <v>55</v>
      </c>
      <c r="D41" s="46" t="s">
        <v>4</v>
      </c>
      <c r="E41" s="46">
        <v>107.1</v>
      </c>
      <c r="F41" s="45"/>
      <c r="G41" s="43">
        <f>E41*F41</f>
        <v>0</v>
      </c>
      <c r="H41" s="36"/>
    </row>
    <row r="42" spans="1:8" s="37" customFormat="1" ht="15">
      <c r="A42" s="35"/>
      <c r="B42" s="60" t="s">
        <v>70</v>
      </c>
      <c r="C42" s="19" t="s">
        <v>95</v>
      </c>
      <c r="D42" s="46" t="s">
        <v>4</v>
      </c>
      <c r="E42" s="46">
        <v>78.7</v>
      </c>
      <c r="F42" s="45"/>
      <c r="G42" s="43">
        <f aca="true" t="shared" si="5" ref="G42:G44">E42*F42</f>
        <v>0</v>
      </c>
      <c r="H42" s="36"/>
    </row>
    <row r="43" spans="1:8" s="37" customFormat="1" ht="15">
      <c r="A43" s="35"/>
      <c r="B43" s="60" t="s">
        <v>100</v>
      </c>
      <c r="C43" s="19" t="s">
        <v>391</v>
      </c>
      <c r="D43" s="46" t="s">
        <v>13</v>
      </c>
      <c r="E43" s="46">
        <v>23.24</v>
      </c>
      <c r="F43" s="45"/>
      <c r="G43" s="43">
        <f t="shared" si="5"/>
        <v>0</v>
      </c>
      <c r="H43" s="36"/>
    </row>
    <row r="44" spans="1:8" s="37" customFormat="1" ht="15">
      <c r="A44" s="35"/>
      <c r="B44" s="60" t="s">
        <v>101</v>
      </c>
      <c r="C44" s="29" t="s">
        <v>264</v>
      </c>
      <c r="D44" s="21" t="s">
        <v>4</v>
      </c>
      <c r="E44" s="21">
        <v>37.16</v>
      </c>
      <c r="F44" s="43"/>
      <c r="G44" s="43">
        <f t="shared" si="5"/>
        <v>0</v>
      </c>
      <c r="H44" s="36"/>
    </row>
    <row r="45" spans="1:8" s="37" customFormat="1" ht="15">
      <c r="A45" s="35"/>
      <c r="B45" s="47" t="s">
        <v>102</v>
      </c>
      <c r="C45" s="38" t="s">
        <v>33</v>
      </c>
      <c r="D45" s="48"/>
      <c r="E45" s="48"/>
      <c r="F45" s="49"/>
      <c r="G45" s="49"/>
      <c r="H45" s="36"/>
    </row>
    <row r="46" spans="1:8" s="34" customFormat="1" ht="15">
      <c r="A46" s="35"/>
      <c r="B46" s="59" t="s">
        <v>71</v>
      </c>
      <c r="C46" s="56" t="s">
        <v>56</v>
      </c>
      <c r="D46" s="56"/>
      <c r="E46" s="56"/>
      <c r="F46" s="45"/>
      <c r="G46" s="43"/>
      <c r="H46" s="33"/>
    </row>
    <row r="47" spans="1:8" s="34" customFormat="1" ht="15">
      <c r="A47" s="35"/>
      <c r="B47" s="44" t="s">
        <v>72</v>
      </c>
      <c r="C47" s="129" t="s">
        <v>405</v>
      </c>
      <c r="D47" s="21" t="s">
        <v>4</v>
      </c>
      <c r="E47" s="21">
        <v>147.96</v>
      </c>
      <c r="F47" s="43"/>
      <c r="G47" s="43">
        <f aca="true" t="shared" si="6" ref="G47:G56">E47*F47</f>
        <v>0</v>
      </c>
      <c r="H47" s="33"/>
    </row>
    <row r="48" spans="1:9" s="37" customFormat="1" ht="15">
      <c r="A48" s="35"/>
      <c r="B48" s="44" t="s">
        <v>73</v>
      </c>
      <c r="C48" s="19" t="s">
        <v>392</v>
      </c>
      <c r="D48" s="46" t="s">
        <v>4</v>
      </c>
      <c r="E48" s="46">
        <v>147.96</v>
      </c>
      <c r="F48" s="45"/>
      <c r="G48" s="43">
        <f t="shared" si="6"/>
        <v>0</v>
      </c>
      <c r="H48" s="36"/>
      <c r="I48" s="55"/>
    </row>
    <row r="49" spans="1:8" s="37" customFormat="1" ht="15">
      <c r="A49" s="35"/>
      <c r="B49" s="44" t="s">
        <v>406</v>
      </c>
      <c r="C49" s="19" t="s">
        <v>393</v>
      </c>
      <c r="D49" s="46" t="s">
        <v>12</v>
      </c>
      <c r="E49" s="46">
        <v>52.5</v>
      </c>
      <c r="F49" s="45"/>
      <c r="G49" s="43">
        <f t="shared" si="6"/>
        <v>0</v>
      </c>
      <c r="H49" s="36"/>
    </row>
    <row r="50" spans="1:8" s="37" customFormat="1" ht="15">
      <c r="A50" s="35"/>
      <c r="B50" s="59" t="s">
        <v>74</v>
      </c>
      <c r="C50" s="56" t="s">
        <v>61</v>
      </c>
      <c r="D50" s="46"/>
      <c r="E50" s="46"/>
      <c r="F50" s="45"/>
      <c r="G50" s="43"/>
      <c r="H50" s="36"/>
    </row>
    <row r="51" spans="1:8" s="37" customFormat="1" ht="15">
      <c r="A51" s="35"/>
      <c r="B51" s="44" t="s">
        <v>75</v>
      </c>
      <c r="C51" s="29" t="s">
        <v>60</v>
      </c>
      <c r="D51" s="46" t="s">
        <v>4</v>
      </c>
      <c r="E51" s="46">
        <v>149.61</v>
      </c>
      <c r="F51" s="45"/>
      <c r="G51" s="43">
        <f t="shared" si="6"/>
        <v>0</v>
      </c>
      <c r="H51" s="36"/>
    </row>
    <row r="52" spans="1:8" s="37" customFormat="1" ht="15">
      <c r="A52" s="35"/>
      <c r="B52" s="44" t="s">
        <v>76</v>
      </c>
      <c r="C52" s="19" t="s">
        <v>97</v>
      </c>
      <c r="D52" s="46" t="s">
        <v>4</v>
      </c>
      <c r="E52" s="46">
        <v>299.22</v>
      </c>
      <c r="F52" s="45"/>
      <c r="G52" s="43">
        <f t="shared" si="6"/>
        <v>0</v>
      </c>
      <c r="H52" s="36"/>
    </row>
    <row r="53" spans="1:8" s="37" customFormat="1" ht="15">
      <c r="A53" s="35"/>
      <c r="B53" s="59" t="s">
        <v>77</v>
      </c>
      <c r="C53" s="56" t="s">
        <v>98</v>
      </c>
      <c r="D53" s="56"/>
      <c r="E53" s="56"/>
      <c r="F53" s="56"/>
      <c r="G53" s="43"/>
      <c r="H53" s="36"/>
    </row>
    <row r="54" spans="1:8" s="37" customFormat="1" ht="15">
      <c r="A54" s="35"/>
      <c r="B54" s="60" t="s">
        <v>78</v>
      </c>
      <c r="C54" s="29" t="s">
        <v>265</v>
      </c>
      <c r="D54" s="21" t="s">
        <v>4</v>
      </c>
      <c r="E54" s="21">
        <v>164.3</v>
      </c>
      <c r="F54" s="43"/>
      <c r="G54" s="43">
        <f t="shared" si="6"/>
        <v>0</v>
      </c>
      <c r="H54" s="36"/>
    </row>
    <row r="55" spans="1:8" s="37" customFormat="1" ht="15">
      <c r="A55" s="35"/>
      <c r="B55" s="60" t="s">
        <v>79</v>
      </c>
      <c r="C55" s="29" t="s">
        <v>26</v>
      </c>
      <c r="D55" s="21" t="s">
        <v>4</v>
      </c>
      <c r="E55" s="21">
        <v>164.3</v>
      </c>
      <c r="F55" s="43"/>
      <c r="G55" s="43">
        <f t="shared" si="6"/>
        <v>0</v>
      </c>
      <c r="H55" s="36"/>
    </row>
    <row r="56" spans="1:8" s="37" customFormat="1" ht="15">
      <c r="A56" s="35"/>
      <c r="B56" s="60" t="s">
        <v>104</v>
      </c>
      <c r="C56" s="19" t="s">
        <v>97</v>
      </c>
      <c r="D56" s="46" t="s">
        <v>4</v>
      </c>
      <c r="E56" s="46">
        <v>121.68</v>
      </c>
      <c r="F56" s="45"/>
      <c r="G56" s="43">
        <f t="shared" si="6"/>
        <v>0</v>
      </c>
      <c r="H56" s="36"/>
    </row>
    <row r="57" spans="1:8" s="34" customFormat="1" ht="15">
      <c r="A57" s="35"/>
      <c r="B57" s="47" t="s">
        <v>103</v>
      </c>
      <c r="C57" s="38" t="s">
        <v>173</v>
      </c>
      <c r="D57" s="48"/>
      <c r="E57" s="48"/>
      <c r="F57" s="49"/>
      <c r="G57" s="49"/>
      <c r="H57" s="33"/>
    </row>
    <row r="58" spans="1:8" s="34" customFormat="1" ht="15">
      <c r="A58" s="35"/>
      <c r="B58" s="72" t="s">
        <v>80</v>
      </c>
      <c r="C58" s="61" t="s">
        <v>174</v>
      </c>
      <c r="D58" s="61"/>
      <c r="E58" s="73"/>
      <c r="F58" s="74"/>
      <c r="G58" s="75"/>
      <c r="H58" s="33"/>
    </row>
    <row r="59" spans="1:8" s="54" customFormat="1" ht="15">
      <c r="A59" s="52"/>
      <c r="B59" s="108" t="s">
        <v>81</v>
      </c>
      <c r="C59" s="109" t="s">
        <v>175</v>
      </c>
      <c r="D59" s="110" t="s">
        <v>12</v>
      </c>
      <c r="E59" s="21">
        <v>90</v>
      </c>
      <c r="F59" s="99"/>
      <c r="G59" s="43">
        <f aca="true" t="shared" si="7" ref="G59:G62">E59*F59</f>
        <v>0</v>
      </c>
      <c r="H59" s="53"/>
    </row>
    <row r="60" spans="1:8" s="54" customFormat="1" ht="15">
      <c r="A60" s="52"/>
      <c r="B60" s="108" t="s">
        <v>82</v>
      </c>
      <c r="C60" s="29" t="s">
        <v>64</v>
      </c>
      <c r="D60" s="110" t="s">
        <v>12</v>
      </c>
      <c r="E60" s="21">
        <v>35</v>
      </c>
      <c r="F60" s="99"/>
      <c r="G60" s="43">
        <f t="shared" si="7"/>
        <v>0</v>
      </c>
      <c r="H60" s="53"/>
    </row>
    <row r="61" spans="1:8" s="34" customFormat="1" ht="15">
      <c r="A61" s="35"/>
      <c r="B61" s="108" t="s">
        <v>83</v>
      </c>
      <c r="C61" s="109" t="s">
        <v>176</v>
      </c>
      <c r="D61" s="110" t="s">
        <v>12</v>
      </c>
      <c r="E61" s="21">
        <v>125</v>
      </c>
      <c r="F61" s="99"/>
      <c r="G61" s="43">
        <f>E61*F61</f>
        <v>0</v>
      </c>
      <c r="H61" s="33"/>
    </row>
    <row r="62" spans="1:8" s="34" customFormat="1" ht="15">
      <c r="A62" s="35"/>
      <c r="B62" s="76" t="s">
        <v>84</v>
      </c>
      <c r="C62" s="65" t="s">
        <v>177</v>
      </c>
      <c r="D62" s="66" t="s">
        <v>11</v>
      </c>
      <c r="E62" s="46">
        <v>24</v>
      </c>
      <c r="F62" s="99"/>
      <c r="G62" s="43">
        <f t="shared" si="7"/>
        <v>0</v>
      </c>
      <c r="H62" s="33"/>
    </row>
    <row r="63" spans="1:8" s="34" customFormat="1" ht="15">
      <c r="A63" s="35"/>
      <c r="B63" s="72" t="s">
        <v>85</v>
      </c>
      <c r="C63" s="61" t="s">
        <v>178</v>
      </c>
      <c r="D63" s="61"/>
      <c r="E63" s="102"/>
      <c r="F63" s="99"/>
      <c r="G63" s="75"/>
      <c r="H63" s="33"/>
    </row>
    <row r="64" spans="1:8" s="34" customFormat="1" ht="15">
      <c r="A64" s="35"/>
      <c r="B64" s="76" t="s">
        <v>86</v>
      </c>
      <c r="C64" s="65" t="s">
        <v>179</v>
      </c>
      <c r="D64" s="46" t="s">
        <v>11</v>
      </c>
      <c r="E64" s="46">
        <v>24</v>
      </c>
      <c r="F64" s="100"/>
      <c r="G64" s="43">
        <f>E64*F64</f>
        <v>0</v>
      </c>
      <c r="H64" s="33"/>
    </row>
    <row r="65" spans="1:8" s="34" customFormat="1" ht="15">
      <c r="A65" s="35"/>
      <c r="B65" s="76" t="s">
        <v>87</v>
      </c>
      <c r="C65" s="65" t="s">
        <v>180</v>
      </c>
      <c r="D65" s="46" t="s">
        <v>11</v>
      </c>
      <c r="E65" s="46">
        <v>6</v>
      </c>
      <c r="F65" s="100"/>
      <c r="G65" s="43">
        <f aca="true" t="shared" si="8" ref="G65:G67">E65*F65</f>
        <v>0</v>
      </c>
      <c r="H65" s="33"/>
    </row>
    <row r="66" spans="1:10" s="34" customFormat="1" ht="15">
      <c r="A66" s="35"/>
      <c r="B66" s="76" t="s">
        <v>172</v>
      </c>
      <c r="C66" s="65" t="s">
        <v>181</v>
      </c>
      <c r="D66" s="46" t="s">
        <v>11</v>
      </c>
      <c r="E66" s="46">
        <v>3</v>
      </c>
      <c r="F66" s="100"/>
      <c r="G66" s="43">
        <f t="shared" si="8"/>
        <v>0</v>
      </c>
      <c r="H66" s="33"/>
      <c r="J66" s="31"/>
    </row>
    <row r="67" spans="1:10" s="34" customFormat="1" ht="15">
      <c r="A67" s="35"/>
      <c r="B67" s="76" t="s">
        <v>182</v>
      </c>
      <c r="C67" s="65" t="s">
        <v>66</v>
      </c>
      <c r="D67" s="46" t="s">
        <v>11</v>
      </c>
      <c r="E67" s="46">
        <v>3</v>
      </c>
      <c r="F67" s="100"/>
      <c r="G67" s="43">
        <f t="shared" si="8"/>
        <v>0</v>
      </c>
      <c r="H67" s="33"/>
      <c r="J67" s="31"/>
    </row>
    <row r="68" spans="2:7" ht="15">
      <c r="B68" s="108" t="s">
        <v>410</v>
      </c>
      <c r="C68" s="109" t="s">
        <v>65</v>
      </c>
      <c r="D68" s="110" t="s">
        <v>11</v>
      </c>
      <c r="E68" s="21">
        <v>6</v>
      </c>
      <c r="F68" s="99"/>
      <c r="G68" s="43">
        <f aca="true" t="shared" si="9" ref="G68:G71">E68*F68</f>
        <v>0</v>
      </c>
    </row>
    <row r="69" spans="2:7" ht="15">
      <c r="B69" s="111" t="s">
        <v>183</v>
      </c>
      <c r="C69" s="58" t="s">
        <v>184</v>
      </c>
      <c r="D69" s="110"/>
      <c r="E69" s="102"/>
      <c r="F69" s="101"/>
      <c r="G69" s="43"/>
    </row>
    <row r="70" spans="1:8" s="34" customFormat="1" ht="15">
      <c r="A70" s="35"/>
      <c r="B70" s="108" t="s">
        <v>185</v>
      </c>
      <c r="C70" s="29" t="s">
        <v>186</v>
      </c>
      <c r="D70" s="110" t="s">
        <v>12</v>
      </c>
      <c r="E70" s="21">
        <v>21</v>
      </c>
      <c r="F70" s="99"/>
      <c r="G70" s="43">
        <f t="shared" si="9"/>
        <v>0</v>
      </c>
      <c r="H70" s="33"/>
    </row>
    <row r="71" spans="1:8" s="37" customFormat="1" ht="15">
      <c r="A71" s="35"/>
      <c r="B71" s="108" t="s">
        <v>187</v>
      </c>
      <c r="C71" s="29" t="s">
        <v>188</v>
      </c>
      <c r="D71" s="110" t="s">
        <v>51</v>
      </c>
      <c r="E71" s="21">
        <v>6</v>
      </c>
      <c r="F71" s="99"/>
      <c r="G71" s="43">
        <f t="shared" si="9"/>
        <v>0</v>
      </c>
      <c r="H71" s="36"/>
    </row>
    <row r="72" spans="1:8" s="34" customFormat="1" ht="15">
      <c r="A72" s="35"/>
      <c r="B72" s="139" t="s">
        <v>17</v>
      </c>
      <c r="C72" s="139"/>
      <c r="D72" s="139"/>
      <c r="E72" s="139"/>
      <c r="F72" s="139"/>
      <c r="G72" s="40">
        <f>SUM(G29:G71)</f>
        <v>0</v>
      </c>
      <c r="H72" s="33"/>
    </row>
    <row r="73" spans="1:8" s="34" customFormat="1" ht="15">
      <c r="A73" s="35"/>
      <c r="B73" s="22"/>
      <c r="C73" s="22"/>
      <c r="D73" s="22"/>
      <c r="E73" s="22"/>
      <c r="F73" s="22"/>
      <c r="G73" s="23"/>
      <c r="H73" s="33"/>
    </row>
    <row r="74" spans="1:8" s="34" customFormat="1" ht="15">
      <c r="A74" s="35"/>
      <c r="B74" s="42">
        <v>3</v>
      </c>
      <c r="C74" s="141" t="s">
        <v>68</v>
      </c>
      <c r="D74" s="142"/>
      <c r="E74" s="142"/>
      <c r="F74" s="142"/>
      <c r="G74" s="143"/>
      <c r="H74" s="33"/>
    </row>
    <row r="75" spans="1:8" s="34" customFormat="1" ht="15">
      <c r="A75" s="35"/>
      <c r="B75" s="47" t="s">
        <v>105</v>
      </c>
      <c r="C75" s="38" t="s">
        <v>23</v>
      </c>
      <c r="D75" s="48"/>
      <c r="E75" s="48"/>
      <c r="F75" s="49"/>
      <c r="G75" s="49"/>
      <c r="H75" s="33"/>
    </row>
    <row r="76" spans="1:9" s="34" customFormat="1" ht="15">
      <c r="A76" s="35"/>
      <c r="B76" s="59" t="s">
        <v>112</v>
      </c>
      <c r="C76" s="56" t="s">
        <v>20</v>
      </c>
      <c r="D76" s="56"/>
      <c r="E76" s="56"/>
      <c r="F76" s="56"/>
      <c r="G76" s="56"/>
      <c r="H76" s="33"/>
      <c r="I76" s="24"/>
    </row>
    <row r="77" spans="1:9" s="34" customFormat="1" ht="15">
      <c r="A77" s="35"/>
      <c r="B77" s="44" t="s">
        <v>113</v>
      </c>
      <c r="C77" s="19" t="s">
        <v>21</v>
      </c>
      <c r="D77" s="46" t="s">
        <v>4</v>
      </c>
      <c r="E77" s="46">
        <v>83.67</v>
      </c>
      <c r="F77" s="45"/>
      <c r="G77" s="43">
        <f aca="true" t="shared" si="10" ref="G77">E77*F77</f>
        <v>0</v>
      </c>
      <c r="H77" s="33"/>
      <c r="I77" s="69"/>
    </row>
    <row r="78" spans="1:9" s="34" customFormat="1" ht="15">
      <c r="A78" s="35"/>
      <c r="B78" s="57" t="s">
        <v>114</v>
      </c>
      <c r="C78" s="58" t="s">
        <v>36</v>
      </c>
      <c r="D78" s="21"/>
      <c r="E78" s="21"/>
      <c r="F78" s="45"/>
      <c r="G78" s="43"/>
      <c r="H78" s="33"/>
      <c r="I78" s="69"/>
    </row>
    <row r="79" spans="1:9" s="34" customFormat="1" ht="15">
      <c r="A79" s="35"/>
      <c r="B79" s="44" t="s">
        <v>115</v>
      </c>
      <c r="C79" s="29" t="s">
        <v>24</v>
      </c>
      <c r="D79" s="21" t="s">
        <v>12</v>
      </c>
      <c r="E79" s="21">
        <v>250</v>
      </c>
      <c r="F79" s="43"/>
      <c r="G79" s="43">
        <f aca="true" t="shared" si="11" ref="G79:G81">E79*F79</f>
        <v>0</v>
      </c>
      <c r="H79" s="33"/>
      <c r="I79" s="69"/>
    </row>
    <row r="80" spans="1:9" s="34" customFormat="1" ht="15">
      <c r="A80" s="35"/>
      <c r="B80" s="44" t="s">
        <v>116</v>
      </c>
      <c r="C80" s="29" t="s">
        <v>25</v>
      </c>
      <c r="D80" s="21" t="s">
        <v>13</v>
      </c>
      <c r="E80" s="21">
        <v>158.75</v>
      </c>
      <c r="F80" s="43"/>
      <c r="G80" s="43">
        <f t="shared" si="11"/>
        <v>0</v>
      </c>
      <c r="H80" s="33"/>
      <c r="I80" s="69"/>
    </row>
    <row r="81" spans="1:9" s="34" customFormat="1" ht="15">
      <c r="A81" s="35"/>
      <c r="B81" s="44" t="s">
        <v>117</v>
      </c>
      <c r="C81" s="29" t="s">
        <v>92</v>
      </c>
      <c r="D81" s="21" t="s">
        <v>4</v>
      </c>
      <c r="E81" s="21">
        <v>79.02</v>
      </c>
      <c r="F81" s="43"/>
      <c r="G81" s="43">
        <f t="shared" si="11"/>
        <v>0</v>
      </c>
      <c r="H81" s="33"/>
      <c r="I81" s="69"/>
    </row>
    <row r="82" spans="1:8" s="37" customFormat="1" ht="15">
      <c r="A82" s="35"/>
      <c r="B82" s="47" t="s">
        <v>118</v>
      </c>
      <c r="C82" s="38" t="s">
        <v>107</v>
      </c>
      <c r="D82" s="48"/>
      <c r="E82" s="48"/>
      <c r="F82" s="49"/>
      <c r="G82" s="49"/>
      <c r="H82" s="36"/>
    </row>
    <row r="83" spans="1:8" s="37" customFormat="1" ht="15">
      <c r="A83" s="35"/>
      <c r="B83" s="59" t="s">
        <v>119</v>
      </c>
      <c r="C83" s="56" t="s">
        <v>20</v>
      </c>
      <c r="D83" s="56"/>
      <c r="E83" s="56"/>
      <c r="F83" s="56"/>
      <c r="G83" s="56"/>
      <c r="H83" s="36"/>
    </row>
    <row r="84" spans="1:8" s="37" customFormat="1" ht="15">
      <c r="A84" s="35"/>
      <c r="B84" s="60" t="s">
        <v>120</v>
      </c>
      <c r="C84" s="19" t="s">
        <v>49</v>
      </c>
      <c r="D84" s="46" t="s">
        <v>51</v>
      </c>
      <c r="E84" s="46">
        <v>3</v>
      </c>
      <c r="F84" s="45"/>
      <c r="G84" s="43">
        <f>E84*F84</f>
        <v>0</v>
      </c>
      <c r="H84" s="36"/>
    </row>
    <row r="85" spans="1:8" s="37" customFormat="1" ht="15">
      <c r="A85" s="35"/>
      <c r="B85" s="60" t="s">
        <v>121</v>
      </c>
      <c r="C85" s="19" t="s">
        <v>106</v>
      </c>
      <c r="D85" s="46" t="s">
        <v>12</v>
      </c>
      <c r="E85" s="46">
        <v>3.09</v>
      </c>
      <c r="F85" s="45"/>
      <c r="G85" s="43">
        <f aca="true" t="shared" si="12" ref="G85">E85*F85</f>
        <v>0</v>
      </c>
      <c r="H85" s="36"/>
    </row>
    <row r="86" spans="1:8" s="37" customFormat="1" ht="15">
      <c r="A86" s="35"/>
      <c r="B86" s="59" t="s">
        <v>122</v>
      </c>
      <c r="C86" s="56" t="s">
        <v>22</v>
      </c>
      <c r="D86" s="56"/>
      <c r="E86" s="56"/>
      <c r="F86" s="45"/>
      <c r="G86" s="43"/>
      <c r="H86" s="36"/>
    </row>
    <row r="87" spans="1:8" s="37" customFormat="1" ht="15">
      <c r="A87" s="35"/>
      <c r="B87" s="44" t="s">
        <v>123</v>
      </c>
      <c r="C87" s="19" t="s">
        <v>266</v>
      </c>
      <c r="D87" s="46" t="s">
        <v>4</v>
      </c>
      <c r="E87" s="46">
        <v>2.52</v>
      </c>
      <c r="F87" s="45"/>
      <c r="G87" s="43">
        <f aca="true" t="shared" si="13" ref="G87:G89">E87*F87</f>
        <v>0</v>
      </c>
      <c r="H87" s="36"/>
    </row>
    <row r="88" spans="1:8" s="37" customFormat="1" ht="15">
      <c r="A88" s="35"/>
      <c r="B88" s="44" t="s">
        <v>124</v>
      </c>
      <c r="C88" s="29" t="s">
        <v>30</v>
      </c>
      <c r="D88" s="21" t="s">
        <v>13</v>
      </c>
      <c r="E88" s="21">
        <v>101.97</v>
      </c>
      <c r="F88" s="43"/>
      <c r="G88" s="43">
        <f t="shared" si="13"/>
        <v>0</v>
      </c>
      <c r="H88" s="36"/>
    </row>
    <row r="89" spans="1:8" s="34" customFormat="1" ht="15">
      <c r="A89" s="35"/>
      <c r="B89" s="44" t="s">
        <v>125</v>
      </c>
      <c r="C89" s="19" t="s">
        <v>32</v>
      </c>
      <c r="D89" s="46" t="s">
        <v>11</v>
      </c>
      <c r="E89" s="46">
        <v>1</v>
      </c>
      <c r="F89" s="45"/>
      <c r="G89" s="43">
        <f t="shared" si="13"/>
        <v>0</v>
      </c>
      <c r="H89" s="33"/>
    </row>
    <row r="90" spans="1:9" s="37" customFormat="1" ht="15">
      <c r="A90" s="35"/>
      <c r="B90" s="47" t="s">
        <v>126</v>
      </c>
      <c r="C90" s="38" t="s">
        <v>59</v>
      </c>
      <c r="D90" s="48"/>
      <c r="E90" s="48"/>
      <c r="F90" s="49"/>
      <c r="G90" s="49"/>
      <c r="H90" s="36"/>
      <c r="I90" s="55"/>
    </row>
    <row r="91" spans="1:8" s="37" customFormat="1" ht="15">
      <c r="A91" s="35"/>
      <c r="B91" s="59" t="s">
        <v>127</v>
      </c>
      <c r="C91" s="56" t="s">
        <v>58</v>
      </c>
      <c r="D91" s="56"/>
      <c r="E91" s="56"/>
      <c r="F91" s="56"/>
      <c r="G91" s="56"/>
      <c r="H91" s="36"/>
    </row>
    <row r="92" spans="1:8" s="37" customFormat="1" ht="15">
      <c r="A92" s="35"/>
      <c r="B92" s="60" t="s">
        <v>128</v>
      </c>
      <c r="C92" s="19" t="s">
        <v>99</v>
      </c>
      <c r="D92" s="46" t="s">
        <v>4</v>
      </c>
      <c r="E92" s="46">
        <v>110.25</v>
      </c>
      <c r="F92" s="45"/>
      <c r="G92" s="43">
        <f>E92*F92</f>
        <v>0</v>
      </c>
      <c r="H92" s="36"/>
    </row>
    <row r="93" spans="1:8" s="37" customFormat="1" ht="15">
      <c r="A93" s="35"/>
      <c r="B93" s="60" t="s">
        <v>129</v>
      </c>
      <c r="C93" s="19" t="s">
        <v>93</v>
      </c>
      <c r="D93" s="46" t="s">
        <v>4</v>
      </c>
      <c r="E93" s="46">
        <v>115.5</v>
      </c>
      <c r="F93" s="45"/>
      <c r="G93" s="43">
        <f aca="true" t="shared" si="14" ref="G93:G96">E93*F93</f>
        <v>0</v>
      </c>
      <c r="H93" s="36"/>
    </row>
    <row r="94" spans="1:8" s="37" customFormat="1" ht="15">
      <c r="A94" s="35"/>
      <c r="B94" s="60" t="s">
        <v>130</v>
      </c>
      <c r="C94" s="19" t="s">
        <v>399</v>
      </c>
      <c r="D94" s="46" t="s">
        <v>4</v>
      </c>
      <c r="E94" s="46">
        <v>110.25</v>
      </c>
      <c r="F94" s="45"/>
      <c r="G94" s="43">
        <f t="shared" si="14"/>
        <v>0</v>
      </c>
      <c r="H94" s="36"/>
    </row>
    <row r="95" spans="1:8" s="37" customFormat="1" ht="15">
      <c r="A95" s="35"/>
      <c r="B95" s="59" t="s">
        <v>131</v>
      </c>
      <c r="C95" s="56" t="s">
        <v>62</v>
      </c>
      <c r="D95" s="56"/>
      <c r="E95" s="56"/>
      <c r="F95" s="56"/>
      <c r="G95" s="43"/>
      <c r="H95" s="36"/>
    </row>
    <row r="96" spans="1:8" s="37" customFormat="1" ht="15">
      <c r="A96" s="35"/>
      <c r="B96" s="60" t="s">
        <v>132</v>
      </c>
      <c r="C96" s="19" t="s">
        <v>67</v>
      </c>
      <c r="D96" s="46" t="s">
        <v>12</v>
      </c>
      <c r="E96" s="46">
        <v>28.4</v>
      </c>
      <c r="F96" s="45"/>
      <c r="G96" s="43">
        <f t="shared" si="14"/>
        <v>0</v>
      </c>
      <c r="H96" s="36"/>
    </row>
    <row r="97" spans="1:9" s="37" customFormat="1" ht="15">
      <c r="A97" s="35"/>
      <c r="B97" s="60" t="s">
        <v>133</v>
      </c>
      <c r="C97" s="19" t="s">
        <v>108</v>
      </c>
      <c r="D97" s="21" t="s">
        <v>12</v>
      </c>
      <c r="E97" s="21">
        <v>4.8</v>
      </c>
      <c r="F97" s="45"/>
      <c r="G97" s="43">
        <f aca="true" t="shared" si="15" ref="G97">E97*F97</f>
        <v>0</v>
      </c>
      <c r="H97" s="36"/>
      <c r="I97" s="24"/>
    </row>
    <row r="98" spans="1:9" s="37" customFormat="1" ht="15">
      <c r="A98" s="35"/>
      <c r="B98" s="47" t="s">
        <v>134</v>
      </c>
      <c r="C98" s="38" t="s">
        <v>94</v>
      </c>
      <c r="D98" s="48"/>
      <c r="E98" s="48"/>
      <c r="F98" s="49"/>
      <c r="G98" s="49"/>
      <c r="H98" s="36"/>
      <c r="I98" s="24"/>
    </row>
    <row r="99" spans="1:9" s="34" customFormat="1" ht="15">
      <c r="A99" s="35"/>
      <c r="B99" s="60" t="s">
        <v>135</v>
      </c>
      <c r="C99" s="19" t="s">
        <v>55</v>
      </c>
      <c r="D99" s="46" t="s">
        <v>4</v>
      </c>
      <c r="E99" s="46">
        <v>107.1</v>
      </c>
      <c r="F99" s="45"/>
      <c r="G99" s="43">
        <f>E99*F99</f>
        <v>0</v>
      </c>
      <c r="H99" s="33"/>
      <c r="I99" s="113"/>
    </row>
    <row r="100" spans="1:9" s="34" customFormat="1" ht="15">
      <c r="A100" s="35"/>
      <c r="B100" s="60" t="s">
        <v>136</v>
      </c>
      <c r="C100" s="19" t="s">
        <v>95</v>
      </c>
      <c r="D100" s="46" t="s">
        <v>4</v>
      </c>
      <c r="E100" s="46">
        <v>79.41</v>
      </c>
      <c r="F100" s="45"/>
      <c r="G100" s="43">
        <f aca="true" t="shared" si="16" ref="G100:G102">E100*F100</f>
        <v>0</v>
      </c>
      <c r="H100" s="33"/>
      <c r="I100" s="113"/>
    </row>
    <row r="101" spans="1:9" s="54" customFormat="1" ht="15">
      <c r="A101" s="52"/>
      <c r="B101" s="60" t="s">
        <v>137</v>
      </c>
      <c r="C101" s="19" t="s">
        <v>391</v>
      </c>
      <c r="D101" s="46" t="s">
        <v>13</v>
      </c>
      <c r="E101" s="46">
        <v>23.41</v>
      </c>
      <c r="F101" s="45"/>
      <c r="G101" s="43">
        <f t="shared" si="16"/>
        <v>0</v>
      </c>
      <c r="H101" s="53"/>
      <c r="I101" s="113"/>
    </row>
    <row r="102" spans="1:9" s="54" customFormat="1" ht="15">
      <c r="A102" s="52"/>
      <c r="B102" s="60" t="s">
        <v>138</v>
      </c>
      <c r="C102" s="29" t="s">
        <v>264</v>
      </c>
      <c r="D102" s="21" t="s">
        <v>4</v>
      </c>
      <c r="E102" s="21">
        <v>37.3</v>
      </c>
      <c r="F102" s="43"/>
      <c r="G102" s="43">
        <f t="shared" si="16"/>
        <v>0</v>
      </c>
      <c r="H102" s="53"/>
      <c r="I102" s="69"/>
    </row>
    <row r="103" spans="1:8" s="34" customFormat="1" ht="15">
      <c r="A103" s="35"/>
      <c r="B103" s="47" t="s">
        <v>139</v>
      </c>
      <c r="C103" s="38" t="s">
        <v>33</v>
      </c>
      <c r="D103" s="48"/>
      <c r="E103" s="48"/>
      <c r="F103" s="49"/>
      <c r="G103" s="49"/>
      <c r="H103" s="33"/>
    </row>
    <row r="104" spans="1:8" s="34" customFormat="1" ht="15">
      <c r="A104" s="35"/>
      <c r="B104" s="59" t="s">
        <v>140</v>
      </c>
      <c r="C104" s="56" t="s">
        <v>56</v>
      </c>
      <c r="D104" s="56"/>
      <c r="E104" s="56"/>
      <c r="F104" s="45"/>
      <c r="G104" s="43"/>
      <c r="H104" s="33"/>
    </row>
    <row r="105" spans="1:8" s="34" customFormat="1" ht="15">
      <c r="A105" s="35"/>
      <c r="B105" s="44" t="s">
        <v>141</v>
      </c>
      <c r="C105" s="129" t="s">
        <v>405</v>
      </c>
      <c r="D105" s="21" t="s">
        <v>4</v>
      </c>
      <c r="E105" s="21">
        <v>147.96</v>
      </c>
      <c r="F105" s="43"/>
      <c r="G105" s="43">
        <f aca="true" t="shared" si="17" ref="G105">E105*F105</f>
        <v>0</v>
      </c>
      <c r="H105" s="33"/>
    </row>
    <row r="106" spans="1:8" s="34" customFormat="1" ht="15">
      <c r="A106" s="35"/>
      <c r="B106" s="44" t="s">
        <v>142</v>
      </c>
      <c r="C106" s="19" t="s">
        <v>394</v>
      </c>
      <c r="D106" s="46" t="s">
        <v>4</v>
      </c>
      <c r="E106" s="46">
        <v>147.96</v>
      </c>
      <c r="F106" s="45"/>
      <c r="G106" s="43">
        <f aca="true" t="shared" si="18" ref="G106:G114">E106*F106</f>
        <v>0</v>
      </c>
      <c r="H106" s="33"/>
    </row>
    <row r="107" spans="1:8" s="34" customFormat="1" ht="15">
      <c r="A107" s="35"/>
      <c r="B107" s="44" t="s">
        <v>407</v>
      </c>
      <c r="C107" s="19" t="s">
        <v>393</v>
      </c>
      <c r="D107" s="46" t="s">
        <v>12</v>
      </c>
      <c r="E107" s="46">
        <v>52.5</v>
      </c>
      <c r="F107" s="45"/>
      <c r="G107" s="43">
        <f t="shared" si="18"/>
        <v>0</v>
      </c>
      <c r="H107" s="33"/>
    </row>
    <row r="108" spans="1:8" s="34" customFormat="1" ht="15">
      <c r="A108" s="35"/>
      <c r="B108" s="59" t="s">
        <v>143</v>
      </c>
      <c r="C108" s="56" t="s">
        <v>61</v>
      </c>
      <c r="D108" s="46"/>
      <c r="E108" s="46"/>
      <c r="F108" s="45"/>
      <c r="G108" s="43"/>
      <c r="H108" s="33"/>
    </row>
    <row r="109" spans="1:10" s="34" customFormat="1" ht="15">
      <c r="A109" s="35"/>
      <c r="B109" s="44" t="s">
        <v>144</v>
      </c>
      <c r="C109" s="29" t="s">
        <v>60</v>
      </c>
      <c r="D109" s="46" t="s">
        <v>4</v>
      </c>
      <c r="E109" s="46">
        <v>149.61</v>
      </c>
      <c r="F109" s="45"/>
      <c r="G109" s="43">
        <f t="shared" si="18"/>
        <v>0</v>
      </c>
      <c r="H109" s="33"/>
      <c r="J109" s="31"/>
    </row>
    <row r="110" spans="1:10" s="34" customFormat="1" ht="15">
      <c r="A110" s="35"/>
      <c r="B110" s="44" t="s">
        <v>145</v>
      </c>
      <c r="C110" s="19" t="s">
        <v>97</v>
      </c>
      <c r="D110" s="46" t="s">
        <v>4</v>
      </c>
      <c r="E110" s="46">
        <v>299.22</v>
      </c>
      <c r="F110" s="45"/>
      <c r="G110" s="43">
        <f t="shared" si="18"/>
        <v>0</v>
      </c>
      <c r="H110" s="33"/>
      <c r="J110" s="31"/>
    </row>
    <row r="111" spans="1:10" s="34" customFormat="1" ht="15">
      <c r="A111" s="35"/>
      <c r="B111" s="59" t="s">
        <v>146</v>
      </c>
      <c r="C111" s="56" t="s">
        <v>98</v>
      </c>
      <c r="D111" s="56"/>
      <c r="E111" s="56"/>
      <c r="F111" s="56"/>
      <c r="G111" s="43"/>
      <c r="H111" s="33"/>
      <c r="J111" s="31"/>
    </row>
    <row r="112" spans="1:10" s="34" customFormat="1" ht="15">
      <c r="A112" s="35"/>
      <c r="B112" s="60" t="s">
        <v>147</v>
      </c>
      <c r="C112" s="29" t="s">
        <v>265</v>
      </c>
      <c r="D112" s="21" t="s">
        <v>4</v>
      </c>
      <c r="E112" s="21">
        <v>179</v>
      </c>
      <c r="F112" s="43"/>
      <c r="G112" s="43">
        <f t="shared" si="18"/>
        <v>0</v>
      </c>
      <c r="H112" s="33"/>
      <c r="J112" s="31"/>
    </row>
    <row r="113" spans="1:10" s="34" customFormat="1" ht="15">
      <c r="A113" s="35"/>
      <c r="B113" s="60" t="s">
        <v>148</v>
      </c>
      <c r="C113" s="29" t="s">
        <v>26</v>
      </c>
      <c r="D113" s="21" t="s">
        <v>4</v>
      </c>
      <c r="E113" s="21">
        <v>179</v>
      </c>
      <c r="F113" s="43"/>
      <c r="G113" s="43">
        <f t="shared" si="18"/>
        <v>0</v>
      </c>
      <c r="H113" s="33"/>
      <c r="J113" s="31"/>
    </row>
    <row r="114" spans="1:9" s="34" customFormat="1" ht="15">
      <c r="A114" s="35"/>
      <c r="B114" s="60" t="s">
        <v>149</v>
      </c>
      <c r="C114" s="29" t="s">
        <v>97</v>
      </c>
      <c r="D114" s="21" t="s">
        <v>4</v>
      </c>
      <c r="E114" s="21">
        <v>120</v>
      </c>
      <c r="F114" s="43"/>
      <c r="G114" s="43">
        <f t="shared" si="18"/>
        <v>0</v>
      </c>
      <c r="H114" s="31"/>
      <c r="I114" s="31"/>
    </row>
    <row r="115" spans="1:9" s="34" customFormat="1" ht="15">
      <c r="A115" s="35"/>
      <c r="B115" s="47" t="s">
        <v>150</v>
      </c>
      <c r="C115" s="38" t="s">
        <v>63</v>
      </c>
      <c r="D115" s="48"/>
      <c r="E115" s="48"/>
      <c r="F115" s="49"/>
      <c r="G115" s="49"/>
      <c r="H115" s="31"/>
      <c r="I115" s="31"/>
    </row>
    <row r="116" spans="1:9" s="54" customFormat="1" ht="15">
      <c r="A116" s="52"/>
      <c r="B116" s="72" t="s">
        <v>151</v>
      </c>
      <c r="C116" s="61" t="s">
        <v>174</v>
      </c>
      <c r="D116" s="61"/>
      <c r="E116" s="73"/>
      <c r="F116" s="74"/>
      <c r="G116" s="75"/>
      <c r="H116" s="31"/>
      <c r="I116" s="31"/>
    </row>
    <row r="117" spans="1:9" s="37" customFormat="1" ht="15">
      <c r="A117" s="35"/>
      <c r="B117" s="108" t="s">
        <v>152</v>
      </c>
      <c r="C117" s="109" t="s">
        <v>175</v>
      </c>
      <c r="D117" s="110" t="s">
        <v>12</v>
      </c>
      <c r="E117" s="21">
        <v>90</v>
      </c>
      <c r="F117" s="103"/>
      <c r="G117" s="43">
        <f aca="true" t="shared" si="19" ref="G117:G120">E117*F117</f>
        <v>0</v>
      </c>
      <c r="H117" s="31"/>
      <c r="I117" s="31"/>
    </row>
    <row r="118" spans="1:9" s="37" customFormat="1" ht="15">
      <c r="A118" s="35"/>
      <c r="B118" s="108" t="s">
        <v>153</v>
      </c>
      <c r="C118" s="29" t="s">
        <v>64</v>
      </c>
      <c r="D118" s="110" t="s">
        <v>12</v>
      </c>
      <c r="E118" s="21">
        <v>35</v>
      </c>
      <c r="F118" s="103"/>
      <c r="G118" s="43">
        <f t="shared" si="19"/>
        <v>0</v>
      </c>
      <c r="H118" s="31"/>
      <c r="I118" s="31"/>
    </row>
    <row r="119" spans="1:9" s="37" customFormat="1" ht="15">
      <c r="A119" s="35"/>
      <c r="B119" s="108" t="s">
        <v>154</v>
      </c>
      <c r="C119" s="109" t="s">
        <v>176</v>
      </c>
      <c r="D119" s="110" t="s">
        <v>12</v>
      </c>
      <c r="E119" s="21">
        <v>125</v>
      </c>
      <c r="F119" s="99"/>
      <c r="G119" s="43">
        <f>E119*F119</f>
        <v>0</v>
      </c>
      <c r="H119" s="31"/>
      <c r="I119" s="31"/>
    </row>
    <row r="120" spans="1:9" s="37" customFormat="1" ht="15">
      <c r="A120" s="35"/>
      <c r="B120" s="108" t="s">
        <v>155</v>
      </c>
      <c r="C120" s="109" t="s">
        <v>177</v>
      </c>
      <c r="D120" s="110" t="s">
        <v>11</v>
      </c>
      <c r="E120" s="46">
        <v>24</v>
      </c>
      <c r="F120" s="103"/>
      <c r="G120" s="43">
        <f t="shared" si="19"/>
        <v>0</v>
      </c>
      <c r="H120" s="31"/>
      <c r="I120" s="31"/>
    </row>
    <row r="121" spans="1:9" s="37" customFormat="1" ht="15">
      <c r="A121" s="35"/>
      <c r="B121" s="111" t="s">
        <v>156</v>
      </c>
      <c r="C121" s="58" t="s">
        <v>178</v>
      </c>
      <c r="D121" s="58"/>
      <c r="E121" s="102"/>
      <c r="F121" s="104"/>
      <c r="G121" s="75"/>
      <c r="H121" s="31"/>
      <c r="I121" s="31"/>
    </row>
    <row r="122" spans="1:9" s="37" customFormat="1" ht="15">
      <c r="A122" s="35"/>
      <c r="B122" s="108" t="s">
        <v>157</v>
      </c>
      <c r="C122" s="109" t="s">
        <v>179</v>
      </c>
      <c r="D122" s="21" t="s">
        <v>11</v>
      </c>
      <c r="E122" s="46">
        <v>24</v>
      </c>
      <c r="F122" s="112"/>
      <c r="G122" s="43">
        <f>E122*F122</f>
        <v>0</v>
      </c>
      <c r="H122" s="31"/>
      <c r="I122" s="31"/>
    </row>
    <row r="123" spans="1:9" s="37" customFormat="1" ht="15">
      <c r="A123" s="35"/>
      <c r="B123" s="108" t="s">
        <v>158</v>
      </c>
      <c r="C123" s="109" t="s">
        <v>180</v>
      </c>
      <c r="D123" s="21" t="s">
        <v>11</v>
      </c>
      <c r="E123" s="46">
        <v>6</v>
      </c>
      <c r="F123" s="112"/>
      <c r="G123" s="43">
        <f aca="true" t="shared" si="20" ref="G123:G125">E123*F123</f>
        <v>0</v>
      </c>
      <c r="H123" s="33"/>
      <c r="I123" s="34"/>
    </row>
    <row r="124" spans="2:9" ht="15">
      <c r="B124" s="108" t="s">
        <v>159</v>
      </c>
      <c r="C124" s="109" t="s">
        <v>181</v>
      </c>
      <c r="D124" s="21" t="s">
        <v>11</v>
      </c>
      <c r="E124" s="46">
        <v>3</v>
      </c>
      <c r="F124" s="112"/>
      <c r="G124" s="43">
        <f t="shared" si="20"/>
        <v>0</v>
      </c>
      <c r="H124" s="33"/>
      <c r="I124" s="34"/>
    </row>
    <row r="125" spans="1:9" s="37" customFormat="1" ht="15">
      <c r="A125" s="35"/>
      <c r="B125" s="108" t="s">
        <v>189</v>
      </c>
      <c r="C125" s="109" t="s">
        <v>66</v>
      </c>
      <c r="D125" s="21" t="s">
        <v>11</v>
      </c>
      <c r="E125" s="46">
        <v>3</v>
      </c>
      <c r="F125" s="112"/>
      <c r="G125" s="43">
        <f t="shared" si="20"/>
        <v>0</v>
      </c>
      <c r="H125" s="33"/>
      <c r="I125" s="34"/>
    </row>
    <row r="126" spans="2:9" ht="15">
      <c r="B126" s="108" t="s">
        <v>411</v>
      </c>
      <c r="C126" s="109" t="s">
        <v>65</v>
      </c>
      <c r="D126" s="110" t="s">
        <v>11</v>
      </c>
      <c r="E126" s="21">
        <v>6</v>
      </c>
      <c r="F126" s="103"/>
      <c r="G126" s="43">
        <f aca="true" t="shared" si="21" ref="G126:G129">E126*F126</f>
        <v>0</v>
      </c>
      <c r="H126" s="33"/>
      <c r="I126" s="34"/>
    </row>
    <row r="127" spans="2:9" ht="15">
      <c r="B127" s="111" t="s">
        <v>190</v>
      </c>
      <c r="C127" s="58" t="s">
        <v>184</v>
      </c>
      <c r="D127" s="110"/>
      <c r="E127" s="102"/>
      <c r="F127" s="104"/>
      <c r="G127" s="43"/>
      <c r="H127" s="33"/>
      <c r="I127" s="34"/>
    </row>
    <row r="128" spans="2:9" ht="15">
      <c r="B128" s="108" t="s">
        <v>191</v>
      </c>
      <c r="C128" s="29" t="s">
        <v>186</v>
      </c>
      <c r="D128" s="110" t="s">
        <v>12</v>
      </c>
      <c r="E128" s="21">
        <v>21</v>
      </c>
      <c r="F128" s="103"/>
      <c r="G128" s="43">
        <f t="shared" si="21"/>
        <v>0</v>
      </c>
      <c r="H128" s="33"/>
      <c r="I128" s="34"/>
    </row>
    <row r="129" spans="2:9" ht="15">
      <c r="B129" s="108" t="s">
        <v>192</v>
      </c>
      <c r="C129" s="29" t="s">
        <v>188</v>
      </c>
      <c r="D129" s="110" t="s">
        <v>51</v>
      </c>
      <c r="E129" s="21">
        <v>6</v>
      </c>
      <c r="F129" s="103"/>
      <c r="G129" s="43">
        <f t="shared" si="21"/>
        <v>0</v>
      </c>
      <c r="H129" s="33"/>
      <c r="I129" s="34"/>
    </row>
    <row r="130" spans="2:9" ht="15">
      <c r="B130" s="47" t="s">
        <v>160</v>
      </c>
      <c r="C130" s="38" t="s">
        <v>69</v>
      </c>
      <c r="D130" s="48"/>
      <c r="E130" s="48"/>
      <c r="F130" s="49"/>
      <c r="G130" s="49"/>
      <c r="H130" s="36"/>
      <c r="I130" s="37"/>
    </row>
    <row r="131" spans="2:9" s="32" customFormat="1" ht="15">
      <c r="B131" s="57" t="s">
        <v>161</v>
      </c>
      <c r="C131" s="58" t="s">
        <v>168</v>
      </c>
      <c r="D131" s="21"/>
      <c r="E131" s="21"/>
      <c r="F131" s="43"/>
      <c r="G131" s="43"/>
      <c r="H131" s="36"/>
      <c r="I131" s="37"/>
    </row>
    <row r="132" spans="2:9" ht="15">
      <c r="B132" s="44" t="s">
        <v>162</v>
      </c>
      <c r="C132" s="109" t="s">
        <v>109</v>
      </c>
      <c r="D132" s="28" t="s">
        <v>4</v>
      </c>
      <c r="E132" s="21">
        <v>6.67</v>
      </c>
      <c r="F132" s="43"/>
      <c r="G132" s="43">
        <f aca="true" t="shared" si="22" ref="G132:G136">E132*F132</f>
        <v>0</v>
      </c>
      <c r="H132" s="36"/>
      <c r="I132" s="37"/>
    </row>
    <row r="133" spans="2:9" ht="15">
      <c r="B133" s="44" t="s">
        <v>163</v>
      </c>
      <c r="C133" s="109" t="s">
        <v>110</v>
      </c>
      <c r="D133" s="28" t="s">
        <v>4</v>
      </c>
      <c r="E133" s="21">
        <v>26.96</v>
      </c>
      <c r="F133" s="43"/>
      <c r="G133" s="43">
        <f t="shared" si="22"/>
        <v>0</v>
      </c>
      <c r="H133" s="36"/>
      <c r="I133" s="37"/>
    </row>
    <row r="134" spans="2:9" ht="15">
      <c r="B134" s="44" t="s">
        <v>164</v>
      </c>
      <c r="C134" s="109" t="s">
        <v>415</v>
      </c>
      <c r="D134" s="28" t="s">
        <v>4</v>
      </c>
      <c r="E134" s="21">
        <v>6.67</v>
      </c>
      <c r="F134" s="43"/>
      <c r="G134" s="43">
        <f t="shared" si="22"/>
        <v>0</v>
      </c>
      <c r="H134" s="36"/>
      <c r="I134" s="37"/>
    </row>
    <row r="135" spans="2:9" ht="15">
      <c r="B135" s="44" t="s">
        <v>165</v>
      </c>
      <c r="C135" s="109" t="s">
        <v>416</v>
      </c>
      <c r="D135" s="28" t="s">
        <v>4</v>
      </c>
      <c r="E135" s="21">
        <v>20.29</v>
      </c>
      <c r="F135" s="43"/>
      <c r="G135" s="43">
        <f t="shared" si="22"/>
        <v>0</v>
      </c>
      <c r="H135" s="36"/>
      <c r="I135" s="37"/>
    </row>
    <row r="136" spans="2:9" ht="15">
      <c r="B136" s="44" t="s">
        <v>166</v>
      </c>
      <c r="C136" s="29" t="s">
        <v>111</v>
      </c>
      <c r="D136" s="28" t="s">
        <v>10</v>
      </c>
      <c r="E136" s="21">
        <v>0.72</v>
      </c>
      <c r="F136" s="43"/>
      <c r="G136" s="43">
        <f t="shared" si="22"/>
        <v>0</v>
      </c>
      <c r="H136" s="36"/>
      <c r="I136" s="37"/>
    </row>
    <row r="137" spans="2:9" ht="15">
      <c r="B137" s="44" t="s">
        <v>169</v>
      </c>
      <c r="C137" s="29" t="s">
        <v>404</v>
      </c>
      <c r="D137" s="28" t="s">
        <v>4</v>
      </c>
      <c r="E137" s="21">
        <v>3.67</v>
      </c>
      <c r="F137" s="43"/>
      <c r="G137" s="43">
        <f>E137*F137</f>
        <v>0</v>
      </c>
      <c r="H137" s="33"/>
      <c r="I137" s="34"/>
    </row>
    <row r="138" spans="2:9" ht="15">
      <c r="B138" s="57" t="s">
        <v>167</v>
      </c>
      <c r="C138" s="58" t="s">
        <v>16</v>
      </c>
      <c r="D138" s="28"/>
      <c r="E138" s="21"/>
      <c r="F138" s="43"/>
      <c r="G138" s="43"/>
      <c r="H138" s="36"/>
      <c r="I138" s="55"/>
    </row>
    <row r="139" spans="2:9" ht="15">
      <c r="B139" s="44" t="s">
        <v>170</v>
      </c>
      <c r="C139" s="29" t="s">
        <v>34</v>
      </c>
      <c r="D139" s="28" t="s">
        <v>12</v>
      </c>
      <c r="E139" s="21">
        <v>6.8</v>
      </c>
      <c r="F139" s="43"/>
      <c r="G139" s="43">
        <f aca="true" t="shared" si="23" ref="G139:G140">E139*F139</f>
        <v>0</v>
      </c>
      <c r="H139" s="36"/>
      <c r="I139" s="37"/>
    </row>
    <row r="140" spans="2:9" ht="15">
      <c r="B140" s="44" t="s">
        <v>171</v>
      </c>
      <c r="C140" s="29" t="s">
        <v>35</v>
      </c>
      <c r="D140" s="28" t="s">
        <v>12</v>
      </c>
      <c r="E140" s="21">
        <v>6.8</v>
      </c>
      <c r="F140" s="43"/>
      <c r="G140" s="43">
        <f t="shared" si="23"/>
        <v>0</v>
      </c>
      <c r="H140" s="36"/>
      <c r="I140" s="37"/>
    </row>
    <row r="141" spans="2:9" ht="15">
      <c r="B141" s="139" t="s">
        <v>17</v>
      </c>
      <c r="C141" s="139"/>
      <c r="D141" s="139"/>
      <c r="E141" s="139"/>
      <c r="F141" s="139"/>
      <c r="G141" s="40">
        <f>SUM(G76:G140)</f>
        <v>0</v>
      </c>
      <c r="H141" s="36"/>
      <c r="I141" s="37"/>
    </row>
    <row r="142" spans="2:9" ht="15">
      <c r="B142" s="22"/>
      <c r="C142" s="22"/>
      <c r="D142" s="22"/>
      <c r="E142" s="22"/>
      <c r="F142" s="22"/>
      <c r="G142" s="23"/>
      <c r="H142" s="36"/>
      <c r="I142" s="37"/>
    </row>
    <row r="143" spans="1:9" s="34" customFormat="1" ht="15">
      <c r="A143" s="35"/>
      <c r="B143" s="42">
        <v>4</v>
      </c>
      <c r="C143" s="141" t="s">
        <v>193</v>
      </c>
      <c r="D143" s="142"/>
      <c r="E143" s="142"/>
      <c r="F143" s="142"/>
      <c r="G143" s="143"/>
      <c r="H143" s="36"/>
      <c r="I143" s="37"/>
    </row>
    <row r="144" spans="1:9" s="34" customFormat="1" ht="15">
      <c r="A144" s="35"/>
      <c r="B144" s="47">
        <v>4.1</v>
      </c>
      <c r="C144" s="38" t="s">
        <v>23</v>
      </c>
      <c r="D144" s="48"/>
      <c r="E144" s="48"/>
      <c r="F144" s="49"/>
      <c r="G144" s="49"/>
      <c r="H144" s="36"/>
      <c r="I144" s="37"/>
    </row>
    <row r="145" spans="1:9" s="34" customFormat="1" ht="15">
      <c r="A145" s="35"/>
      <c r="B145" s="59" t="s">
        <v>196</v>
      </c>
      <c r="C145" s="56" t="s">
        <v>20</v>
      </c>
      <c r="D145" s="56"/>
      <c r="E145" s="56"/>
      <c r="F145" s="56"/>
      <c r="G145" s="56"/>
      <c r="H145" s="36"/>
      <c r="I145" s="37"/>
    </row>
    <row r="146" spans="1:9" s="34" customFormat="1" ht="15">
      <c r="A146" s="35"/>
      <c r="B146" s="44" t="s">
        <v>197</v>
      </c>
      <c r="C146" s="19" t="s">
        <v>21</v>
      </c>
      <c r="D146" s="46" t="s">
        <v>4</v>
      </c>
      <c r="E146" s="46">
        <v>83.67</v>
      </c>
      <c r="F146" s="45"/>
      <c r="G146" s="43">
        <f aca="true" t="shared" si="24" ref="G146">E146*F146</f>
        <v>0</v>
      </c>
      <c r="H146" s="36"/>
      <c r="I146" s="37"/>
    </row>
    <row r="147" spans="1:8" s="34" customFormat="1" ht="15">
      <c r="A147" s="35"/>
      <c r="B147" s="57" t="s">
        <v>198</v>
      </c>
      <c r="C147" s="58" t="s">
        <v>36</v>
      </c>
      <c r="D147" s="21"/>
      <c r="E147" s="21"/>
      <c r="F147" s="45"/>
      <c r="G147" s="43"/>
      <c r="H147" s="33"/>
    </row>
    <row r="148" spans="1:8" s="34" customFormat="1" ht="15">
      <c r="A148" s="35"/>
      <c r="B148" s="44" t="s">
        <v>199</v>
      </c>
      <c r="C148" s="29" t="s">
        <v>24</v>
      </c>
      <c r="D148" s="21" t="s">
        <v>12</v>
      </c>
      <c r="E148" s="21">
        <v>250</v>
      </c>
      <c r="F148" s="43"/>
      <c r="G148" s="43">
        <f aca="true" t="shared" si="25" ref="G148:G150">E148*F148</f>
        <v>0</v>
      </c>
      <c r="H148" s="33"/>
    </row>
    <row r="149" spans="1:9" s="34" customFormat="1" ht="15">
      <c r="A149" s="35"/>
      <c r="B149" s="44" t="s">
        <v>200</v>
      </c>
      <c r="C149" s="29" t="s">
        <v>25</v>
      </c>
      <c r="D149" s="21" t="s">
        <v>13</v>
      </c>
      <c r="E149" s="21">
        <v>158.75</v>
      </c>
      <c r="F149" s="43"/>
      <c r="G149" s="43">
        <f t="shared" si="25"/>
        <v>0</v>
      </c>
      <c r="H149" s="53"/>
      <c r="I149" s="54"/>
    </row>
    <row r="150" spans="1:9" s="34" customFormat="1" ht="15">
      <c r="A150" s="35"/>
      <c r="B150" s="44" t="s">
        <v>201</v>
      </c>
      <c r="C150" s="29" t="s">
        <v>92</v>
      </c>
      <c r="D150" s="21" t="s">
        <v>4</v>
      </c>
      <c r="E150" s="21">
        <v>79.02</v>
      </c>
      <c r="F150" s="43"/>
      <c r="G150" s="43">
        <f t="shared" si="25"/>
        <v>0</v>
      </c>
      <c r="H150" s="53"/>
      <c r="I150" s="54"/>
    </row>
    <row r="151" spans="1:9" s="37" customFormat="1" ht="15">
      <c r="A151" s="35"/>
      <c r="B151" s="47">
        <v>4.2</v>
      </c>
      <c r="C151" s="38" t="s">
        <v>107</v>
      </c>
      <c r="D151" s="48"/>
      <c r="E151" s="48"/>
      <c r="F151" s="49"/>
      <c r="G151" s="49"/>
      <c r="H151" s="33"/>
      <c r="I151" s="34"/>
    </row>
    <row r="152" spans="1:9" s="37" customFormat="1" ht="15">
      <c r="A152" s="35"/>
      <c r="B152" s="59" t="s">
        <v>202</v>
      </c>
      <c r="C152" s="56" t="s">
        <v>20</v>
      </c>
      <c r="D152" s="56"/>
      <c r="E152" s="56"/>
      <c r="F152" s="56"/>
      <c r="G152" s="56"/>
      <c r="H152" s="33"/>
      <c r="I152" s="34"/>
    </row>
    <row r="153" spans="1:9" s="37" customFormat="1" ht="15">
      <c r="A153" s="35"/>
      <c r="B153" s="60" t="s">
        <v>203</v>
      </c>
      <c r="C153" s="19" t="s">
        <v>49</v>
      </c>
      <c r="D153" s="46" t="s">
        <v>51</v>
      </c>
      <c r="E153" s="46">
        <v>3</v>
      </c>
      <c r="F153" s="45"/>
      <c r="G153" s="43">
        <f>E153*F153</f>
        <v>0</v>
      </c>
      <c r="H153" s="33"/>
      <c r="I153" s="34"/>
    </row>
    <row r="154" spans="1:9" s="37" customFormat="1" ht="15">
      <c r="A154" s="35"/>
      <c r="B154" s="60" t="s">
        <v>204</v>
      </c>
      <c r="C154" s="19" t="s">
        <v>106</v>
      </c>
      <c r="D154" s="46" t="s">
        <v>12</v>
      </c>
      <c r="E154" s="46">
        <v>3.09</v>
      </c>
      <c r="F154" s="45"/>
      <c r="G154" s="43">
        <f aca="true" t="shared" si="26" ref="G154">E154*F154</f>
        <v>0</v>
      </c>
      <c r="H154" s="33"/>
      <c r="I154" s="34"/>
    </row>
    <row r="155" spans="1:9" s="37" customFormat="1" ht="15">
      <c r="A155" s="35"/>
      <c r="B155" s="59" t="s">
        <v>205</v>
      </c>
      <c r="C155" s="56" t="s">
        <v>22</v>
      </c>
      <c r="D155" s="56"/>
      <c r="E155" s="56"/>
      <c r="F155" s="45"/>
      <c r="G155" s="43"/>
      <c r="H155" s="33"/>
      <c r="I155" s="34"/>
    </row>
    <row r="156" spans="1:9" s="37" customFormat="1" ht="15">
      <c r="A156" s="35"/>
      <c r="B156" s="44" t="s">
        <v>206</v>
      </c>
      <c r="C156" s="19" t="s">
        <v>266</v>
      </c>
      <c r="D156" s="46" t="s">
        <v>4</v>
      </c>
      <c r="E156" s="46">
        <v>2.52</v>
      </c>
      <c r="F156" s="45"/>
      <c r="G156" s="43">
        <f aca="true" t="shared" si="27" ref="G156:G158">E156*F156</f>
        <v>0</v>
      </c>
      <c r="H156" s="33"/>
      <c r="I156" s="34"/>
    </row>
    <row r="157" spans="1:9" s="37" customFormat="1" ht="15">
      <c r="A157" s="35"/>
      <c r="B157" s="44" t="s">
        <v>207</v>
      </c>
      <c r="C157" s="29" t="s">
        <v>30</v>
      </c>
      <c r="D157" s="21" t="s">
        <v>13</v>
      </c>
      <c r="E157" s="21">
        <v>101.97</v>
      </c>
      <c r="F157" s="43"/>
      <c r="G157" s="43">
        <f t="shared" si="27"/>
        <v>0</v>
      </c>
      <c r="H157" s="33"/>
      <c r="I157" s="34"/>
    </row>
    <row r="158" spans="1:8" s="34" customFormat="1" ht="15">
      <c r="A158" s="35"/>
      <c r="B158" s="44" t="s">
        <v>208</v>
      </c>
      <c r="C158" s="19" t="s">
        <v>32</v>
      </c>
      <c r="D158" s="46" t="s">
        <v>11</v>
      </c>
      <c r="E158" s="46">
        <v>1</v>
      </c>
      <c r="F158" s="45"/>
      <c r="G158" s="43">
        <f t="shared" si="27"/>
        <v>0</v>
      </c>
      <c r="H158" s="33"/>
    </row>
    <row r="159" spans="1:9" s="37" customFormat="1" ht="15">
      <c r="A159" s="35"/>
      <c r="B159" s="47">
        <v>4.3</v>
      </c>
      <c r="C159" s="38" t="s">
        <v>59</v>
      </c>
      <c r="D159" s="48"/>
      <c r="E159" s="48"/>
      <c r="F159" s="49"/>
      <c r="G159" s="49"/>
      <c r="H159" s="33"/>
      <c r="I159" s="34"/>
    </row>
    <row r="160" spans="1:9" s="37" customFormat="1" ht="15">
      <c r="A160" s="35"/>
      <c r="B160" s="59" t="s">
        <v>209</v>
      </c>
      <c r="C160" s="56" t="s">
        <v>58</v>
      </c>
      <c r="D160" s="56"/>
      <c r="E160" s="56"/>
      <c r="F160" s="56"/>
      <c r="G160" s="56"/>
      <c r="H160" s="33"/>
      <c r="I160" s="34"/>
    </row>
    <row r="161" spans="1:9" s="37" customFormat="1" ht="15">
      <c r="A161" s="35"/>
      <c r="B161" s="60" t="s">
        <v>210</v>
      </c>
      <c r="C161" s="19" t="s">
        <v>99</v>
      </c>
      <c r="D161" s="46" t="s">
        <v>4</v>
      </c>
      <c r="E161" s="46">
        <v>110.25</v>
      </c>
      <c r="F161" s="45"/>
      <c r="G161" s="43">
        <f>E161*F161</f>
        <v>0</v>
      </c>
      <c r="H161" s="31"/>
      <c r="I161" s="31"/>
    </row>
    <row r="162" spans="1:9" s="37" customFormat="1" ht="15">
      <c r="A162" s="35"/>
      <c r="B162" s="60" t="s">
        <v>211</v>
      </c>
      <c r="C162" s="19" t="s">
        <v>93</v>
      </c>
      <c r="D162" s="46" t="s">
        <v>4</v>
      </c>
      <c r="E162" s="46">
        <v>115.5</v>
      </c>
      <c r="F162" s="45"/>
      <c r="G162" s="43">
        <f aca="true" t="shared" si="28" ref="G162:G163">E162*F162</f>
        <v>0</v>
      </c>
      <c r="H162" s="31"/>
      <c r="I162" s="31"/>
    </row>
    <row r="163" spans="1:9" s="37" customFormat="1" ht="15">
      <c r="A163" s="35"/>
      <c r="B163" s="60" t="s">
        <v>212</v>
      </c>
      <c r="C163" s="19" t="s">
        <v>399</v>
      </c>
      <c r="D163" s="46" t="s">
        <v>4</v>
      </c>
      <c r="E163" s="46">
        <v>110.25</v>
      </c>
      <c r="F163" s="45"/>
      <c r="G163" s="43">
        <f t="shared" si="28"/>
        <v>0</v>
      </c>
      <c r="H163" s="31"/>
      <c r="I163" s="31"/>
    </row>
    <row r="164" spans="1:9" s="37" customFormat="1" ht="15">
      <c r="A164" s="35"/>
      <c r="B164" s="59" t="s">
        <v>213</v>
      </c>
      <c r="C164" s="56" t="s">
        <v>62</v>
      </c>
      <c r="D164" s="56"/>
      <c r="E164" s="56"/>
      <c r="F164" s="56"/>
      <c r="G164" s="43"/>
      <c r="H164" s="31"/>
      <c r="I164" s="31"/>
    </row>
    <row r="165" spans="1:9" s="37" customFormat="1" ht="15">
      <c r="A165" s="35"/>
      <c r="B165" s="60" t="s">
        <v>214</v>
      </c>
      <c r="C165" s="19" t="s">
        <v>67</v>
      </c>
      <c r="D165" s="46" t="s">
        <v>12</v>
      </c>
      <c r="E165" s="46">
        <v>28.4</v>
      </c>
      <c r="F165" s="45"/>
      <c r="G165" s="43">
        <f aca="true" t="shared" si="29" ref="G165:G166">E165*F165</f>
        <v>0</v>
      </c>
      <c r="H165" s="31"/>
      <c r="I165" s="31"/>
    </row>
    <row r="166" spans="1:9" s="37" customFormat="1" ht="15">
      <c r="A166" s="35"/>
      <c r="B166" s="60" t="s">
        <v>215</v>
      </c>
      <c r="C166" s="19" t="s">
        <v>108</v>
      </c>
      <c r="D166" s="21" t="s">
        <v>12</v>
      </c>
      <c r="E166" s="21">
        <v>4.8</v>
      </c>
      <c r="F166" s="45"/>
      <c r="G166" s="43">
        <f t="shared" si="29"/>
        <v>0</v>
      </c>
      <c r="H166" s="31"/>
      <c r="I166" s="31"/>
    </row>
    <row r="167" spans="1:9" s="37" customFormat="1" ht="15">
      <c r="A167" s="35"/>
      <c r="B167" s="47">
        <v>4.4</v>
      </c>
      <c r="C167" s="38" t="s">
        <v>94</v>
      </c>
      <c r="D167" s="48"/>
      <c r="E167" s="48"/>
      <c r="F167" s="49"/>
      <c r="G167" s="49"/>
      <c r="H167" s="31"/>
      <c r="I167" s="31"/>
    </row>
    <row r="168" spans="1:9" s="34" customFormat="1" ht="15">
      <c r="A168" s="35"/>
      <c r="B168" s="60" t="s">
        <v>216</v>
      </c>
      <c r="C168" s="19" t="s">
        <v>55</v>
      </c>
      <c r="D168" s="46" t="s">
        <v>4</v>
      </c>
      <c r="E168" s="46">
        <v>107.1</v>
      </c>
      <c r="F168" s="45"/>
      <c r="G168" s="43">
        <f>E168*F168</f>
        <v>0</v>
      </c>
      <c r="H168" s="31"/>
      <c r="I168" s="31"/>
    </row>
    <row r="169" spans="1:9" s="34" customFormat="1" ht="15">
      <c r="A169" s="35"/>
      <c r="B169" s="60" t="s">
        <v>217</v>
      </c>
      <c r="C169" s="19" t="s">
        <v>95</v>
      </c>
      <c r="D169" s="46" t="s">
        <v>4</v>
      </c>
      <c r="E169" s="46">
        <v>79.41</v>
      </c>
      <c r="F169" s="45"/>
      <c r="G169" s="43">
        <f aca="true" t="shared" si="30" ref="G169:G171">E169*F169</f>
        <v>0</v>
      </c>
      <c r="H169" s="31"/>
      <c r="I169" s="31"/>
    </row>
    <row r="170" spans="1:9" s="54" customFormat="1" ht="15">
      <c r="A170" s="52"/>
      <c r="B170" s="60" t="s">
        <v>218</v>
      </c>
      <c r="C170" s="19" t="s">
        <v>395</v>
      </c>
      <c r="D170" s="46" t="s">
        <v>13</v>
      </c>
      <c r="E170" s="46">
        <v>23.41</v>
      </c>
      <c r="F170" s="45"/>
      <c r="G170" s="43">
        <f t="shared" si="30"/>
        <v>0</v>
      </c>
      <c r="H170" s="33"/>
      <c r="I170" s="34"/>
    </row>
    <row r="171" spans="1:9" s="54" customFormat="1" ht="15">
      <c r="A171" s="52"/>
      <c r="B171" s="60" t="s">
        <v>219</v>
      </c>
      <c r="C171" s="29" t="s">
        <v>264</v>
      </c>
      <c r="D171" s="21" t="s">
        <v>4</v>
      </c>
      <c r="E171" s="21">
        <v>37.3</v>
      </c>
      <c r="F171" s="43"/>
      <c r="G171" s="43">
        <f t="shared" si="30"/>
        <v>0</v>
      </c>
      <c r="H171" s="33"/>
      <c r="I171" s="34"/>
    </row>
    <row r="172" spans="1:8" s="34" customFormat="1" ht="15">
      <c r="A172" s="35"/>
      <c r="B172" s="47">
        <v>4.5</v>
      </c>
      <c r="C172" s="38" t="s">
        <v>33</v>
      </c>
      <c r="D172" s="48"/>
      <c r="E172" s="48"/>
      <c r="F172" s="49"/>
      <c r="G172" s="49"/>
      <c r="H172" s="33"/>
    </row>
    <row r="173" spans="1:8" s="34" customFormat="1" ht="15">
      <c r="A173" s="35"/>
      <c r="B173" s="59" t="s">
        <v>220</v>
      </c>
      <c r="C173" s="56" t="s">
        <v>56</v>
      </c>
      <c r="D173" s="56"/>
      <c r="E173" s="56"/>
      <c r="F173" s="45"/>
      <c r="G173" s="43"/>
      <c r="H173" s="33"/>
    </row>
    <row r="174" spans="1:8" s="34" customFormat="1" ht="15">
      <c r="A174" s="35"/>
      <c r="B174" s="44" t="s">
        <v>221</v>
      </c>
      <c r="C174" s="129" t="s">
        <v>405</v>
      </c>
      <c r="D174" s="21" t="s">
        <v>4</v>
      </c>
      <c r="E174" s="21">
        <v>147.96</v>
      </c>
      <c r="F174" s="43"/>
      <c r="G174" s="43">
        <f aca="true" t="shared" si="31" ref="G174">E174*F174</f>
        <v>0</v>
      </c>
      <c r="H174" s="33"/>
    </row>
    <row r="175" spans="1:8" s="34" customFormat="1" ht="15">
      <c r="A175" s="35"/>
      <c r="B175" s="44" t="s">
        <v>221</v>
      </c>
      <c r="C175" s="19" t="s">
        <v>394</v>
      </c>
      <c r="D175" s="21" t="s">
        <v>4</v>
      </c>
      <c r="E175" s="21">
        <v>147.96</v>
      </c>
      <c r="F175" s="43"/>
      <c r="G175" s="43">
        <f aca="true" t="shared" si="32" ref="G175:G176">E175*F175</f>
        <v>0</v>
      </c>
      <c r="H175" s="33"/>
    </row>
    <row r="176" spans="1:8" s="34" customFormat="1" ht="15">
      <c r="A176" s="35"/>
      <c r="B176" s="44" t="s">
        <v>222</v>
      </c>
      <c r="C176" s="19" t="s">
        <v>393</v>
      </c>
      <c r="D176" s="21" t="s">
        <v>12</v>
      </c>
      <c r="E176" s="21">
        <v>52.5</v>
      </c>
      <c r="F176" s="43"/>
      <c r="G176" s="43">
        <f t="shared" si="32"/>
        <v>0</v>
      </c>
      <c r="H176" s="33"/>
    </row>
    <row r="177" spans="1:8" s="34" customFormat="1" ht="15">
      <c r="A177" s="35"/>
      <c r="B177" s="59" t="s">
        <v>223</v>
      </c>
      <c r="C177" s="56" t="s">
        <v>61</v>
      </c>
      <c r="D177" s="21"/>
      <c r="E177" s="21"/>
      <c r="F177" s="43"/>
      <c r="G177" s="43"/>
      <c r="H177" s="33"/>
    </row>
    <row r="178" spans="1:10" s="34" customFormat="1" ht="15">
      <c r="A178" s="35"/>
      <c r="B178" s="44" t="s">
        <v>224</v>
      </c>
      <c r="C178" s="29" t="s">
        <v>60</v>
      </c>
      <c r="D178" s="21" t="s">
        <v>4</v>
      </c>
      <c r="E178" s="21">
        <v>149.61</v>
      </c>
      <c r="F178" s="43"/>
      <c r="G178" s="43">
        <f aca="true" t="shared" si="33" ref="G178:G179">E178*F178</f>
        <v>0</v>
      </c>
      <c r="H178" s="33"/>
      <c r="J178" s="31"/>
    </row>
    <row r="179" spans="1:10" s="34" customFormat="1" ht="15">
      <c r="A179" s="35"/>
      <c r="B179" s="44" t="s">
        <v>225</v>
      </c>
      <c r="C179" s="29" t="s">
        <v>97</v>
      </c>
      <c r="D179" s="21" t="s">
        <v>4</v>
      </c>
      <c r="E179" s="21">
        <v>299.22</v>
      </c>
      <c r="F179" s="43"/>
      <c r="G179" s="43">
        <f t="shared" si="33"/>
        <v>0</v>
      </c>
      <c r="H179" s="36"/>
      <c r="I179" s="37"/>
      <c r="J179" s="31"/>
    </row>
    <row r="180" spans="1:10" s="34" customFormat="1" ht="15">
      <c r="A180" s="35"/>
      <c r="B180" s="59" t="s">
        <v>226</v>
      </c>
      <c r="C180" s="56" t="s">
        <v>98</v>
      </c>
      <c r="D180" s="56"/>
      <c r="E180" s="56"/>
      <c r="F180" s="56"/>
      <c r="G180" s="43"/>
      <c r="H180" s="36"/>
      <c r="I180" s="37"/>
      <c r="J180" s="31"/>
    </row>
    <row r="181" spans="1:10" s="34" customFormat="1" ht="15">
      <c r="A181" s="35"/>
      <c r="B181" s="60" t="s">
        <v>227</v>
      </c>
      <c r="C181" s="29" t="s">
        <v>265</v>
      </c>
      <c r="D181" s="21" t="s">
        <v>4</v>
      </c>
      <c r="E181" s="21">
        <v>179</v>
      </c>
      <c r="F181" s="43"/>
      <c r="G181" s="43">
        <f aca="true" t="shared" si="34" ref="G181:G183">E181*F181</f>
        <v>0</v>
      </c>
      <c r="H181" s="36"/>
      <c r="I181" s="37"/>
      <c r="J181" s="31"/>
    </row>
    <row r="182" spans="1:10" s="34" customFormat="1" ht="15">
      <c r="A182" s="35"/>
      <c r="B182" s="60" t="s">
        <v>228</v>
      </c>
      <c r="C182" s="29" t="s">
        <v>26</v>
      </c>
      <c r="D182" s="21" t="s">
        <v>4</v>
      </c>
      <c r="E182" s="21">
        <v>179</v>
      </c>
      <c r="F182" s="43"/>
      <c r="G182" s="43">
        <f t="shared" si="34"/>
        <v>0</v>
      </c>
      <c r="H182" s="36"/>
      <c r="I182" s="37"/>
      <c r="J182" s="31"/>
    </row>
    <row r="183" spans="1:9" s="34" customFormat="1" ht="15">
      <c r="A183" s="35"/>
      <c r="B183" s="60" t="s">
        <v>229</v>
      </c>
      <c r="C183" s="29" t="s">
        <v>390</v>
      </c>
      <c r="D183" s="21" t="s">
        <v>4</v>
      </c>
      <c r="E183" s="21">
        <v>120</v>
      </c>
      <c r="F183" s="43"/>
      <c r="G183" s="43">
        <f t="shared" si="34"/>
        <v>0</v>
      </c>
      <c r="H183" s="36"/>
      <c r="I183" s="37"/>
    </row>
    <row r="184" spans="1:9" s="34" customFormat="1" ht="15">
      <c r="A184" s="35"/>
      <c r="B184" s="47">
        <v>4.6</v>
      </c>
      <c r="C184" s="38" t="s">
        <v>63</v>
      </c>
      <c r="D184" s="48"/>
      <c r="E184" s="48"/>
      <c r="F184" s="49"/>
      <c r="G184" s="49"/>
      <c r="H184" s="36"/>
      <c r="I184" s="37"/>
    </row>
    <row r="185" spans="1:9" s="54" customFormat="1" ht="15">
      <c r="A185" s="52"/>
      <c r="B185" s="72" t="s">
        <v>230</v>
      </c>
      <c r="C185" s="61" t="s">
        <v>174</v>
      </c>
      <c r="D185" s="61"/>
      <c r="E185" s="73"/>
      <c r="F185" s="74"/>
      <c r="G185" s="75"/>
      <c r="H185" s="36"/>
      <c r="I185" s="37"/>
    </row>
    <row r="186" spans="1:9" s="37" customFormat="1" ht="15">
      <c r="A186" s="35"/>
      <c r="B186" s="108" t="s">
        <v>231</v>
      </c>
      <c r="C186" s="109" t="s">
        <v>175</v>
      </c>
      <c r="D186" s="110" t="s">
        <v>12</v>
      </c>
      <c r="E186" s="21">
        <v>90</v>
      </c>
      <c r="F186" s="103"/>
      <c r="G186" s="43">
        <f aca="true" t="shared" si="35" ref="G186:G187">E186*F186</f>
        <v>0</v>
      </c>
      <c r="H186" s="33"/>
      <c r="I186" s="34"/>
    </row>
    <row r="187" spans="1:9" s="37" customFormat="1" ht="15">
      <c r="A187" s="35"/>
      <c r="B187" s="108" t="s">
        <v>232</v>
      </c>
      <c r="C187" s="29" t="s">
        <v>64</v>
      </c>
      <c r="D187" s="110" t="s">
        <v>12</v>
      </c>
      <c r="E187" s="21">
        <v>35</v>
      </c>
      <c r="F187" s="103"/>
      <c r="G187" s="43">
        <f t="shared" si="35"/>
        <v>0</v>
      </c>
      <c r="H187" s="36"/>
      <c r="I187" s="55"/>
    </row>
    <row r="188" spans="1:8" s="37" customFormat="1" ht="15">
      <c r="A188" s="35"/>
      <c r="B188" s="108" t="s">
        <v>233</v>
      </c>
      <c r="C188" s="109" t="s">
        <v>176</v>
      </c>
      <c r="D188" s="110" t="s">
        <v>12</v>
      </c>
      <c r="E188" s="21">
        <v>125</v>
      </c>
      <c r="F188" s="99"/>
      <c r="G188" s="43">
        <f>E188*F188</f>
        <v>0</v>
      </c>
      <c r="H188" s="36"/>
    </row>
    <row r="189" spans="1:8" s="37" customFormat="1" ht="15">
      <c r="A189" s="35"/>
      <c r="B189" s="108" t="s">
        <v>234</v>
      </c>
      <c r="C189" s="109" t="s">
        <v>177</v>
      </c>
      <c r="D189" s="110" t="s">
        <v>11</v>
      </c>
      <c r="E189" s="46">
        <v>24</v>
      </c>
      <c r="F189" s="103"/>
      <c r="G189" s="43">
        <f aca="true" t="shared" si="36" ref="G189">E189*F189</f>
        <v>0</v>
      </c>
      <c r="H189" s="36"/>
    </row>
    <row r="190" spans="1:8" s="37" customFormat="1" ht="15">
      <c r="A190" s="35"/>
      <c r="B190" s="111" t="s">
        <v>235</v>
      </c>
      <c r="C190" s="58" t="s">
        <v>178</v>
      </c>
      <c r="D190" s="58"/>
      <c r="E190" s="102"/>
      <c r="F190" s="104"/>
      <c r="G190" s="75"/>
      <c r="H190" s="36"/>
    </row>
    <row r="191" spans="1:8" s="37" customFormat="1" ht="15">
      <c r="A191" s="35"/>
      <c r="B191" s="108" t="s">
        <v>236</v>
      </c>
      <c r="C191" s="109" t="s">
        <v>179</v>
      </c>
      <c r="D191" s="21" t="s">
        <v>11</v>
      </c>
      <c r="E191" s="46">
        <v>24</v>
      </c>
      <c r="F191" s="112"/>
      <c r="G191" s="43">
        <f>E191*F191</f>
        <v>0</v>
      </c>
      <c r="H191" s="36"/>
    </row>
    <row r="192" spans="1:8" s="37" customFormat="1" ht="15">
      <c r="A192" s="35"/>
      <c r="B192" s="108" t="s">
        <v>237</v>
      </c>
      <c r="C192" s="109" t="s">
        <v>180</v>
      </c>
      <c r="D192" s="21" t="s">
        <v>11</v>
      </c>
      <c r="E192" s="46">
        <v>6</v>
      </c>
      <c r="F192" s="112"/>
      <c r="G192" s="43">
        <f aca="true" t="shared" si="37" ref="G192:G194">E192*F192</f>
        <v>0</v>
      </c>
      <c r="H192" s="36"/>
    </row>
    <row r="193" spans="2:9" ht="15">
      <c r="B193" s="108" t="s">
        <v>238</v>
      </c>
      <c r="C193" s="109" t="s">
        <v>181</v>
      </c>
      <c r="D193" s="21" t="s">
        <v>11</v>
      </c>
      <c r="E193" s="46">
        <v>3</v>
      </c>
      <c r="F193" s="112"/>
      <c r="G193" s="43">
        <f t="shared" si="37"/>
        <v>0</v>
      </c>
      <c r="H193" s="36"/>
      <c r="I193" s="37"/>
    </row>
    <row r="194" spans="1:8" s="37" customFormat="1" ht="15">
      <c r="A194" s="35"/>
      <c r="B194" s="108" t="s">
        <v>239</v>
      </c>
      <c r="C194" s="109" t="s">
        <v>66</v>
      </c>
      <c r="D194" s="21" t="s">
        <v>11</v>
      </c>
      <c r="E194" s="46">
        <v>3</v>
      </c>
      <c r="F194" s="112"/>
      <c r="G194" s="43">
        <f t="shared" si="37"/>
        <v>0</v>
      </c>
      <c r="H194" s="36"/>
    </row>
    <row r="195" spans="2:9" ht="15">
      <c r="B195" s="108" t="s">
        <v>412</v>
      </c>
      <c r="C195" s="109" t="s">
        <v>65</v>
      </c>
      <c r="D195" s="110" t="s">
        <v>11</v>
      </c>
      <c r="E195" s="21">
        <v>6</v>
      </c>
      <c r="F195" s="103"/>
      <c r="G195" s="43">
        <f aca="true" t="shared" si="38" ref="G195">E195*F195</f>
        <v>0</v>
      </c>
      <c r="H195" s="33"/>
      <c r="I195" s="34"/>
    </row>
    <row r="196" spans="2:9" ht="15">
      <c r="B196" s="111" t="s">
        <v>240</v>
      </c>
      <c r="C196" s="58" t="s">
        <v>184</v>
      </c>
      <c r="D196" s="110"/>
      <c r="E196" s="102"/>
      <c r="F196" s="104"/>
      <c r="G196" s="43"/>
      <c r="H196" s="33"/>
      <c r="I196" s="34"/>
    </row>
    <row r="197" spans="2:9" ht="15">
      <c r="B197" s="108" t="s">
        <v>241</v>
      </c>
      <c r="C197" s="29" t="s">
        <v>186</v>
      </c>
      <c r="D197" s="110" t="s">
        <v>12</v>
      </c>
      <c r="E197" s="21">
        <v>21</v>
      </c>
      <c r="F197" s="103"/>
      <c r="G197" s="43">
        <f aca="true" t="shared" si="39" ref="G197:G198">E197*F197</f>
        <v>0</v>
      </c>
      <c r="H197" s="53"/>
      <c r="I197" s="54"/>
    </row>
    <row r="198" spans="2:9" ht="15">
      <c r="B198" s="108" t="s">
        <v>242</v>
      </c>
      <c r="C198" s="29" t="s">
        <v>188</v>
      </c>
      <c r="D198" s="110" t="s">
        <v>51</v>
      </c>
      <c r="E198" s="21">
        <v>6</v>
      </c>
      <c r="F198" s="103"/>
      <c r="G198" s="43">
        <f t="shared" si="39"/>
        <v>0</v>
      </c>
      <c r="H198" s="53"/>
      <c r="I198" s="54"/>
    </row>
    <row r="199" spans="2:9" ht="15">
      <c r="B199" s="47">
        <v>4.7</v>
      </c>
      <c r="C199" s="38" t="s">
        <v>69</v>
      </c>
      <c r="D199" s="48"/>
      <c r="E199" s="48"/>
      <c r="F199" s="49"/>
      <c r="G199" s="49"/>
      <c r="H199" s="33"/>
      <c r="I199" s="34"/>
    </row>
    <row r="200" spans="2:9" s="32" customFormat="1" ht="15">
      <c r="B200" s="57" t="s">
        <v>243</v>
      </c>
      <c r="C200" s="58" t="s">
        <v>168</v>
      </c>
      <c r="D200" s="21"/>
      <c r="E200" s="21"/>
      <c r="F200" s="43"/>
      <c r="G200" s="43"/>
      <c r="H200" s="33"/>
      <c r="I200" s="34"/>
    </row>
    <row r="201" spans="2:9" ht="15">
      <c r="B201" s="44" t="s">
        <v>244</v>
      </c>
      <c r="C201" s="109" t="s">
        <v>109</v>
      </c>
      <c r="D201" s="28" t="s">
        <v>4</v>
      </c>
      <c r="E201" s="21">
        <v>6.67</v>
      </c>
      <c r="F201" s="43"/>
      <c r="G201" s="43">
        <f aca="true" t="shared" si="40" ref="G201:G205">E201*F201</f>
        <v>0</v>
      </c>
      <c r="H201" s="33"/>
      <c r="I201" s="34"/>
    </row>
    <row r="202" spans="2:9" ht="15">
      <c r="B202" s="44" t="s">
        <v>245</v>
      </c>
      <c r="C202" s="109" t="s">
        <v>110</v>
      </c>
      <c r="D202" s="28" t="s">
        <v>4</v>
      </c>
      <c r="E202" s="21">
        <v>26.96</v>
      </c>
      <c r="F202" s="43"/>
      <c r="G202" s="43">
        <f t="shared" si="40"/>
        <v>0</v>
      </c>
      <c r="H202" s="33"/>
      <c r="I202" s="34"/>
    </row>
    <row r="203" spans="2:9" ht="15">
      <c r="B203" s="44" t="s">
        <v>246</v>
      </c>
      <c r="C203" s="109" t="s">
        <v>415</v>
      </c>
      <c r="D203" s="28" t="s">
        <v>4</v>
      </c>
      <c r="E203" s="21">
        <v>6.67</v>
      </c>
      <c r="F203" s="43"/>
      <c r="G203" s="43">
        <f t="shared" si="40"/>
        <v>0</v>
      </c>
      <c r="H203" s="33"/>
      <c r="I203" s="34"/>
    </row>
    <row r="204" spans="2:9" ht="15">
      <c r="B204" s="44" t="s">
        <v>247</v>
      </c>
      <c r="C204" s="109" t="s">
        <v>416</v>
      </c>
      <c r="D204" s="28" t="s">
        <v>4</v>
      </c>
      <c r="E204" s="21">
        <v>20.29</v>
      </c>
      <c r="F204" s="43"/>
      <c r="G204" s="43">
        <f t="shared" si="40"/>
        <v>0</v>
      </c>
      <c r="H204" s="33"/>
      <c r="I204" s="34"/>
    </row>
    <row r="205" spans="2:9" ht="15">
      <c r="B205" s="44" t="s">
        <v>248</v>
      </c>
      <c r="C205" s="29" t="s">
        <v>111</v>
      </c>
      <c r="D205" s="28" t="s">
        <v>10</v>
      </c>
      <c r="E205" s="21">
        <v>0.72</v>
      </c>
      <c r="F205" s="43"/>
      <c r="G205" s="43">
        <f t="shared" si="40"/>
        <v>0</v>
      </c>
      <c r="H205" s="33"/>
      <c r="I205" s="34"/>
    </row>
    <row r="206" spans="2:9" ht="15">
      <c r="B206" s="44" t="s">
        <v>249</v>
      </c>
      <c r="C206" s="29" t="s">
        <v>404</v>
      </c>
      <c r="D206" s="28" t="s">
        <v>4</v>
      </c>
      <c r="E206" s="21">
        <v>3.67</v>
      </c>
      <c r="F206" s="43"/>
      <c r="G206" s="43">
        <f>E206*F206</f>
        <v>0</v>
      </c>
      <c r="H206" s="33"/>
      <c r="I206" s="34"/>
    </row>
    <row r="207" spans="2:9" ht="15">
      <c r="B207" s="57" t="s">
        <v>250</v>
      </c>
      <c r="C207" s="58" t="s">
        <v>16</v>
      </c>
      <c r="D207" s="28"/>
      <c r="E207" s="21"/>
      <c r="F207" s="43"/>
      <c r="G207" s="43"/>
      <c r="H207" s="33"/>
      <c r="I207" s="34"/>
    </row>
    <row r="208" spans="2:9" ht="15">
      <c r="B208" s="44" t="s">
        <v>251</v>
      </c>
      <c r="C208" s="29" t="s">
        <v>34</v>
      </c>
      <c r="D208" s="28" t="s">
        <v>12</v>
      </c>
      <c r="E208" s="21">
        <v>6.8</v>
      </c>
      <c r="F208" s="43"/>
      <c r="G208" s="43">
        <f aca="true" t="shared" si="41" ref="G208:G209">E208*F208</f>
        <v>0</v>
      </c>
      <c r="H208" s="33"/>
      <c r="I208" s="34"/>
    </row>
    <row r="209" spans="2:9" ht="15">
      <c r="B209" s="44" t="s">
        <v>252</v>
      </c>
      <c r="C209" s="29" t="s">
        <v>35</v>
      </c>
      <c r="D209" s="28" t="s">
        <v>12</v>
      </c>
      <c r="E209" s="21">
        <v>6.8</v>
      </c>
      <c r="F209" s="43"/>
      <c r="G209" s="43">
        <f t="shared" si="41"/>
        <v>0</v>
      </c>
      <c r="H209" s="33"/>
      <c r="I209" s="34"/>
    </row>
    <row r="210" spans="2:9" ht="15">
      <c r="B210" s="139" t="s">
        <v>17</v>
      </c>
      <c r="C210" s="139"/>
      <c r="D210" s="139"/>
      <c r="E210" s="139"/>
      <c r="F210" s="139"/>
      <c r="G210" s="40">
        <f>SUM(G145:G209)</f>
        <v>0</v>
      </c>
      <c r="H210" s="33"/>
      <c r="I210" s="34"/>
    </row>
    <row r="211" spans="2:9" ht="15">
      <c r="B211" s="67"/>
      <c r="C211" s="24"/>
      <c r="D211" s="68"/>
      <c r="E211" s="69"/>
      <c r="F211" s="70"/>
      <c r="G211" s="71"/>
      <c r="H211" s="53"/>
      <c r="I211" s="54"/>
    </row>
    <row r="212" spans="1:9" s="34" customFormat="1" ht="15">
      <c r="A212" s="35"/>
      <c r="B212" s="42">
        <v>5</v>
      </c>
      <c r="C212" s="141" t="s">
        <v>194</v>
      </c>
      <c r="D212" s="142"/>
      <c r="E212" s="142"/>
      <c r="F212" s="142"/>
      <c r="G212" s="143"/>
      <c r="H212" s="36"/>
      <c r="I212" s="37"/>
    </row>
    <row r="213" spans="1:9" s="34" customFormat="1" ht="15">
      <c r="A213" s="35"/>
      <c r="B213" s="47">
        <v>5.1</v>
      </c>
      <c r="C213" s="38" t="s">
        <v>23</v>
      </c>
      <c r="D213" s="48"/>
      <c r="E213" s="48"/>
      <c r="F213" s="49"/>
      <c r="G213" s="49"/>
      <c r="H213" s="36"/>
      <c r="I213" s="37"/>
    </row>
    <row r="214" spans="1:9" s="34" customFormat="1" ht="15">
      <c r="A214" s="35"/>
      <c r="B214" s="59" t="s">
        <v>267</v>
      </c>
      <c r="C214" s="56" t="s">
        <v>20</v>
      </c>
      <c r="D214" s="56"/>
      <c r="E214" s="56"/>
      <c r="F214" s="56"/>
      <c r="G214" s="56"/>
      <c r="H214" s="36"/>
      <c r="I214" s="37"/>
    </row>
    <row r="215" spans="1:9" s="34" customFormat="1" ht="15">
      <c r="A215" s="35"/>
      <c r="B215" s="44" t="s">
        <v>268</v>
      </c>
      <c r="C215" s="19" t="s">
        <v>21</v>
      </c>
      <c r="D215" s="46" t="s">
        <v>4</v>
      </c>
      <c r="E215" s="46">
        <v>83.67</v>
      </c>
      <c r="F215" s="45"/>
      <c r="G215" s="43">
        <f aca="true" t="shared" si="42" ref="G215">E215*F215</f>
        <v>0</v>
      </c>
      <c r="H215" s="36"/>
      <c r="I215" s="37"/>
    </row>
    <row r="216" spans="1:9" s="34" customFormat="1" ht="15">
      <c r="A216" s="35"/>
      <c r="B216" s="57" t="s">
        <v>269</v>
      </c>
      <c r="C216" s="58" t="s">
        <v>36</v>
      </c>
      <c r="D216" s="21"/>
      <c r="E216" s="21"/>
      <c r="F216" s="45"/>
      <c r="G216" s="43"/>
      <c r="H216" s="36"/>
      <c r="I216" s="37"/>
    </row>
    <row r="217" spans="1:9" s="34" customFormat="1" ht="15">
      <c r="A217" s="35"/>
      <c r="B217" s="44" t="s">
        <v>270</v>
      </c>
      <c r="C217" s="29" t="s">
        <v>24</v>
      </c>
      <c r="D217" s="21" t="s">
        <v>12</v>
      </c>
      <c r="E217" s="21">
        <v>250</v>
      </c>
      <c r="F217" s="43"/>
      <c r="G217" s="43">
        <f aca="true" t="shared" si="43" ref="G217:G219">E217*F217</f>
        <v>0</v>
      </c>
      <c r="H217" s="36"/>
      <c r="I217" s="37"/>
    </row>
    <row r="218" spans="1:9" s="34" customFormat="1" ht="15">
      <c r="A218" s="35"/>
      <c r="B218" s="44" t="s">
        <v>271</v>
      </c>
      <c r="C218" s="29" t="s">
        <v>25</v>
      </c>
      <c r="D218" s="21" t="s">
        <v>13</v>
      </c>
      <c r="E218" s="21">
        <v>158.75</v>
      </c>
      <c r="F218" s="43"/>
      <c r="G218" s="43">
        <f t="shared" si="43"/>
        <v>0</v>
      </c>
      <c r="H218" s="36"/>
      <c r="I218" s="37"/>
    </row>
    <row r="219" spans="1:9" s="34" customFormat="1" ht="15">
      <c r="A219" s="35"/>
      <c r="B219" s="44" t="s">
        <v>272</v>
      </c>
      <c r="C219" s="29" t="s">
        <v>92</v>
      </c>
      <c r="D219" s="21" t="s">
        <v>4</v>
      </c>
      <c r="E219" s="21">
        <v>79.02</v>
      </c>
      <c r="F219" s="43"/>
      <c r="G219" s="43">
        <f t="shared" si="43"/>
        <v>0</v>
      </c>
      <c r="H219" s="31"/>
      <c r="I219" s="31"/>
    </row>
    <row r="220" spans="1:8" s="37" customFormat="1" ht="15">
      <c r="A220" s="35"/>
      <c r="B220" s="47">
        <v>5.2</v>
      </c>
      <c r="C220" s="38" t="s">
        <v>107</v>
      </c>
      <c r="D220" s="48"/>
      <c r="E220" s="48"/>
      <c r="F220" s="49"/>
      <c r="G220" s="49"/>
      <c r="H220" s="36"/>
    </row>
    <row r="221" spans="1:9" s="37" customFormat="1" ht="15">
      <c r="A221" s="35"/>
      <c r="B221" s="59" t="s">
        <v>273</v>
      </c>
      <c r="C221" s="56" t="s">
        <v>20</v>
      </c>
      <c r="D221" s="56"/>
      <c r="E221" s="56"/>
      <c r="F221" s="56"/>
      <c r="G221" s="56"/>
      <c r="H221" s="31"/>
      <c r="I221" s="31"/>
    </row>
    <row r="222" spans="1:9" s="37" customFormat="1" ht="15">
      <c r="A222" s="35"/>
      <c r="B222" s="60" t="s">
        <v>274</v>
      </c>
      <c r="C222" s="19" t="s">
        <v>49</v>
      </c>
      <c r="D222" s="46" t="s">
        <v>51</v>
      </c>
      <c r="E222" s="46">
        <v>3</v>
      </c>
      <c r="F222" s="45"/>
      <c r="G222" s="43">
        <f>E222*F222</f>
        <v>0</v>
      </c>
      <c r="H222" s="31"/>
      <c r="I222" s="31"/>
    </row>
    <row r="223" spans="1:9" s="37" customFormat="1" ht="15">
      <c r="A223" s="35"/>
      <c r="B223" s="60" t="s">
        <v>275</v>
      </c>
      <c r="C223" s="19" t="s">
        <v>106</v>
      </c>
      <c r="D223" s="46" t="s">
        <v>12</v>
      </c>
      <c r="E223" s="46">
        <v>3.09</v>
      </c>
      <c r="F223" s="45"/>
      <c r="G223" s="43">
        <f aca="true" t="shared" si="44" ref="G223">E223*F223</f>
        <v>0</v>
      </c>
      <c r="H223" s="31"/>
      <c r="I223" s="31"/>
    </row>
    <row r="224" spans="1:9" s="37" customFormat="1" ht="15">
      <c r="A224" s="35"/>
      <c r="B224" s="59" t="s">
        <v>276</v>
      </c>
      <c r="C224" s="56" t="s">
        <v>22</v>
      </c>
      <c r="D224" s="56"/>
      <c r="E224" s="56"/>
      <c r="F224" s="45"/>
      <c r="G224" s="43"/>
      <c r="H224" s="31"/>
      <c r="I224" s="31"/>
    </row>
    <row r="225" spans="1:9" s="37" customFormat="1" ht="15">
      <c r="A225" s="35"/>
      <c r="B225" s="44" t="s">
        <v>277</v>
      </c>
      <c r="C225" s="19" t="s">
        <v>266</v>
      </c>
      <c r="D225" s="46" t="s">
        <v>4</v>
      </c>
      <c r="E225" s="46">
        <v>2.52</v>
      </c>
      <c r="F225" s="45"/>
      <c r="G225" s="43">
        <f aca="true" t="shared" si="45" ref="G225:G227">E225*F225</f>
        <v>0</v>
      </c>
      <c r="H225" s="31"/>
      <c r="I225" s="31"/>
    </row>
    <row r="226" spans="1:9" s="37" customFormat="1" ht="15">
      <c r="A226" s="35"/>
      <c r="B226" s="44" t="s">
        <v>278</v>
      </c>
      <c r="C226" s="29" t="s">
        <v>30</v>
      </c>
      <c r="D226" s="21" t="s">
        <v>13</v>
      </c>
      <c r="E226" s="21">
        <v>101.97</v>
      </c>
      <c r="F226" s="43"/>
      <c r="G226" s="43">
        <f t="shared" si="45"/>
        <v>0</v>
      </c>
      <c r="H226" s="31"/>
      <c r="I226" s="31"/>
    </row>
    <row r="227" spans="1:9" s="34" customFormat="1" ht="15">
      <c r="A227" s="35"/>
      <c r="B227" s="44" t="s">
        <v>279</v>
      </c>
      <c r="C227" s="19" t="s">
        <v>32</v>
      </c>
      <c r="D227" s="46" t="s">
        <v>11</v>
      </c>
      <c r="E227" s="46">
        <v>1</v>
      </c>
      <c r="F227" s="45"/>
      <c r="G227" s="43">
        <f t="shared" si="45"/>
        <v>0</v>
      </c>
      <c r="H227" s="32"/>
      <c r="I227" s="32"/>
    </row>
    <row r="228" spans="1:9" s="37" customFormat="1" ht="15">
      <c r="A228" s="35"/>
      <c r="B228" s="47">
        <v>5.3</v>
      </c>
      <c r="C228" s="38" t="s">
        <v>59</v>
      </c>
      <c r="D228" s="48"/>
      <c r="E228" s="48"/>
      <c r="F228" s="49"/>
      <c r="G228" s="49"/>
      <c r="H228" s="31"/>
      <c r="I228" s="31"/>
    </row>
    <row r="229" spans="1:9" s="37" customFormat="1" ht="15">
      <c r="A229" s="35"/>
      <c r="B229" s="59" t="s">
        <v>280</v>
      </c>
      <c r="C229" s="56" t="s">
        <v>58</v>
      </c>
      <c r="D229" s="56"/>
      <c r="E229" s="56"/>
      <c r="F229" s="56"/>
      <c r="G229" s="56"/>
      <c r="H229" s="31"/>
      <c r="I229" s="31"/>
    </row>
    <row r="230" spans="1:9" s="37" customFormat="1" ht="15">
      <c r="A230" s="35"/>
      <c r="B230" s="60" t="s">
        <v>281</v>
      </c>
      <c r="C230" s="19" t="s">
        <v>99</v>
      </c>
      <c r="D230" s="46" t="s">
        <v>4</v>
      </c>
      <c r="E230" s="46">
        <v>110.25</v>
      </c>
      <c r="F230" s="45"/>
      <c r="G230" s="43">
        <f>E230*F230</f>
        <v>0</v>
      </c>
      <c r="H230" s="31"/>
      <c r="I230" s="31"/>
    </row>
    <row r="231" spans="1:9" s="37" customFormat="1" ht="15">
      <c r="A231" s="35"/>
      <c r="B231" s="60" t="s">
        <v>282</v>
      </c>
      <c r="C231" s="19" t="s">
        <v>93</v>
      </c>
      <c r="D231" s="46" t="s">
        <v>4</v>
      </c>
      <c r="E231" s="46">
        <v>115.5</v>
      </c>
      <c r="F231" s="45"/>
      <c r="G231" s="43">
        <f aca="true" t="shared" si="46" ref="G231:G232">E231*F231</f>
        <v>0</v>
      </c>
      <c r="H231" s="31"/>
      <c r="I231" s="31"/>
    </row>
    <row r="232" spans="1:9" s="37" customFormat="1" ht="15">
      <c r="A232" s="35"/>
      <c r="B232" s="60" t="s">
        <v>283</v>
      </c>
      <c r="C232" s="19" t="s">
        <v>399</v>
      </c>
      <c r="D232" s="46" t="s">
        <v>4</v>
      </c>
      <c r="E232" s="46">
        <v>110.25</v>
      </c>
      <c r="F232" s="45"/>
      <c r="G232" s="43">
        <f t="shared" si="46"/>
        <v>0</v>
      </c>
      <c r="H232" s="31"/>
      <c r="I232" s="31"/>
    </row>
    <row r="233" spans="1:9" s="37" customFormat="1" ht="15">
      <c r="A233" s="35"/>
      <c r="B233" s="59" t="s">
        <v>284</v>
      </c>
      <c r="C233" s="56" t="s">
        <v>62</v>
      </c>
      <c r="D233" s="56"/>
      <c r="E233" s="56"/>
      <c r="F233" s="56"/>
      <c r="G233" s="43"/>
      <c r="H233" s="31"/>
      <c r="I233" s="31"/>
    </row>
    <row r="234" spans="1:9" s="37" customFormat="1" ht="15">
      <c r="A234" s="35"/>
      <c r="B234" s="60" t="s">
        <v>285</v>
      </c>
      <c r="C234" s="19" t="s">
        <v>67</v>
      </c>
      <c r="D234" s="46" t="s">
        <v>12</v>
      </c>
      <c r="E234" s="46">
        <v>28.4</v>
      </c>
      <c r="F234" s="45"/>
      <c r="G234" s="43">
        <f aca="true" t="shared" si="47" ref="G234:G235">E234*F234</f>
        <v>0</v>
      </c>
      <c r="H234" s="31"/>
      <c r="I234" s="31"/>
    </row>
    <row r="235" spans="1:9" s="37" customFormat="1" ht="15">
      <c r="A235" s="35"/>
      <c r="B235" s="60" t="s">
        <v>286</v>
      </c>
      <c r="C235" s="19" t="s">
        <v>108</v>
      </c>
      <c r="D235" s="21" t="s">
        <v>12</v>
      </c>
      <c r="E235" s="21">
        <v>4.8</v>
      </c>
      <c r="F235" s="45"/>
      <c r="G235" s="43">
        <f t="shared" si="47"/>
        <v>0</v>
      </c>
      <c r="H235" s="31"/>
      <c r="I235" s="31"/>
    </row>
    <row r="236" spans="1:9" s="37" customFormat="1" ht="15">
      <c r="A236" s="35"/>
      <c r="B236" s="47">
        <v>5.4</v>
      </c>
      <c r="C236" s="38" t="s">
        <v>94</v>
      </c>
      <c r="D236" s="48"/>
      <c r="E236" s="48"/>
      <c r="F236" s="49"/>
      <c r="G236" s="49"/>
      <c r="H236" s="31"/>
      <c r="I236" s="31"/>
    </row>
    <row r="237" spans="1:9" s="34" customFormat="1" ht="15">
      <c r="A237" s="35"/>
      <c r="B237" s="60" t="s">
        <v>287</v>
      </c>
      <c r="C237" s="19" t="s">
        <v>55</v>
      </c>
      <c r="D237" s="46" t="s">
        <v>4</v>
      </c>
      <c r="E237" s="46">
        <v>107.1</v>
      </c>
      <c r="F237" s="45"/>
      <c r="G237" s="43">
        <f>E237*F237</f>
        <v>0</v>
      </c>
      <c r="H237" s="31"/>
      <c r="I237" s="31"/>
    </row>
    <row r="238" spans="1:9" s="34" customFormat="1" ht="15">
      <c r="A238" s="35"/>
      <c r="B238" s="60" t="s">
        <v>288</v>
      </c>
      <c r="C238" s="19" t="s">
        <v>95</v>
      </c>
      <c r="D238" s="46" t="s">
        <v>4</v>
      </c>
      <c r="E238" s="46">
        <v>79.41</v>
      </c>
      <c r="F238" s="45"/>
      <c r="G238" s="43">
        <f aca="true" t="shared" si="48" ref="G238:G240">E238*F238</f>
        <v>0</v>
      </c>
      <c r="H238" s="31"/>
      <c r="I238" s="31"/>
    </row>
    <row r="239" spans="1:9" s="54" customFormat="1" ht="15">
      <c r="A239" s="52"/>
      <c r="B239" s="60" t="s">
        <v>289</v>
      </c>
      <c r="C239" s="19" t="s">
        <v>391</v>
      </c>
      <c r="D239" s="46" t="s">
        <v>13</v>
      </c>
      <c r="E239" s="46">
        <v>23.41</v>
      </c>
      <c r="F239" s="45"/>
      <c r="G239" s="43">
        <f t="shared" si="48"/>
        <v>0</v>
      </c>
      <c r="H239" s="33"/>
      <c r="I239" s="34"/>
    </row>
    <row r="240" spans="1:9" s="54" customFormat="1" ht="15">
      <c r="A240" s="52"/>
      <c r="B240" s="60" t="s">
        <v>290</v>
      </c>
      <c r="C240" s="29" t="s">
        <v>264</v>
      </c>
      <c r="D240" s="21" t="s">
        <v>4</v>
      </c>
      <c r="E240" s="21">
        <v>37.3</v>
      </c>
      <c r="F240" s="43"/>
      <c r="G240" s="43">
        <f t="shared" si="48"/>
        <v>0</v>
      </c>
      <c r="H240" s="33"/>
      <c r="I240" s="34"/>
    </row>
    <row r="241" spans="1:8" s="34" customFormat="1" ht="15">
      <c r="A241" s="35"/>
      <c r="B241" s="47">
        <v>5.5</v>
      </c>
      <c r="C241" s="38" t="s">
        <v>33</v>
      </c>
      <c r="D241" s="48"/>
      <c r="E241" s="48"/>
      <c r="F241" s="49"/>
      <c r="G241" s="49"/>
      <c r="H241" s="33"/>
    </row>
    <row r="242" spans="1:8" s="34" customFormat="1" ht="15">
      <c r="A242" s="35"/>
      <c r="B242" s="59" t="s">
        <v>291</v>
      </c>
      <c r="C242" s="56" t="s">
        <v>56</v>
      </c>
      <c r="D242" s="56"/>
      <c r="E242" s="56"/>
      <c r="F242" s="45"/>
      <c r="G242" s="43"/>
      <c r="H242" s="33"/>
    </row>
    <row r="243" spans="1:8" s="34" customFormat="1" ht="15">
      <c r="A243" s="35"/>
      <c r="B243" s="44" t="s">
        <v>292</v>
      </c>
      <c r="C243" s="129" t="s">
        <v>405</v>
      </c>
      <c r="D243" s="21" t="s">
        <v>4</v>
      </c>
      <c r="E243" s="21">
        <v>147.96</v>
      </c>
      <c r="F243" s="43"/>
      <c r="G243" s="43">
        <f aca="true" t="shared" si="49" ref="G243">E243*F243</f>
        <v>0</v>
      </c>
      <c r="H243" s="33"/>
    </row>
    <row r="244" spans="1:8" s="34" customFormat="1" ht="15">
      <c r="A244" s="35"/>
      <c r="B244" s="44" t="s">
        <v>292</v>
      </c>
      <c r="C244" s="19" t="s">
        <v>394</v>
      </c>
      <c r="D244" s="46" t="s">
        <v>4</v>
      </c>
      <c r="E244" s="46">
        <v>147.96</v>
      </c>
      <c r="F244" s="45"/>
      <c r="G244" s="43">
        <f aca="true" t="shared" si="50" ref="G244:G245">E244*F244</f>
        <v>0</v>
      </c>
      <c r="H244" s="33"/>
    </row>
    <row r="245" spans="1:8" s="34" customFormat="1" ht="15">
      <c r="A245" s="35"/>
      <c r="B245" s="44" t="s">
        <v>293</v>
      </c>
      <c r="C245" s="19" t="s">
        <v>393</v>
      </c>
      <c r="D245" s="46" t="s">
        <v>12</v>
      </c>
      <c r="E245" s="46">
        <v>52.5</v>
      </c>
      <c r="F245" s="45"/>
      <c r="G245" s="43">
        <f t="shared" si="50"/>
        <v>0</v>
      </c>
      <c r="H245" s="33"/>
    </row>
    <row r="246" spans="1:8" s="34" customFormat="1" ht="15">
      <c r="A246" s="35"/>
      <c r="B246" s="59" t="s">
        <v>294</v>
      </c>
      <c r="C246" s="56" t="s">
        <v>61</v>
      </c>
      <c r="D246" s="46"/>
      <c r="E246" s="46"/>
      <c r="F246" s="45"/>
      <c r="G246" s="43"/>
      <c r="H246" s="33"/>
    </row>
    <row r="247" spans="1:10" s="34" customFormat="1" ht="15">
      <c r="A247" s="35"/>
      <c r="B247" s="44" t="s">
        <v>295</v>
      </c>
      <c r="C247" s="29" t="s">
        <v>60</v>
      </c>
      <c r="D247" s="46" t="s">
        <v>4</v>
      </c>
      <c r="E247" s="46">
        <v>149.61</v>
      </c>
      <c r="F247" s="45"/>
      <c r="G247" s="43">
        <f aca="true" t="shared" si="51" ref="G247:G248">E247*F247</f>
        <v>0</v>
      </c>
      <c r="H247" s="33"/>
      <c r="J247" s="31"/>
    </row>
    <row r="248" spans="1:10" s="34" customFormat="1" ht="15">
      <c r="A248" s="35"/>
      <c r="B248" s="44" t="s">
        <v>296</v>
      </c>
      <c r="C248" s="19" t="s">
        <v>97</v>
      </c>
      <c r="D248" s="46" t="s">
        <v>4</v>
      </c>
      <c r="E248" s="46">
        <v>299.22</v>
      </c>
      <c r="F248" s="45"/>
      <c r="G248" s="43">
        <f t="shared" si="51"/>
        <v>0</v>
      </c>
      <c r="H248" s="36"/>
      <c r="I248" s="37"/>
      <c r="J248" s="31"/>
    </row>
    <row r="249" spans="1:10" s="34" customFormat="1" ht="15">
      <c r="A249" s="35"/>
      <c r="B249" s="59" t="s">
        <v>297</v>
      </c>
      <c r="C249" s="56" t="s">
        <v>98</v>
      </c>
      <c r="D249" s="56"/>
      <c r="E249" s="56"/>
      <c r="F249" s="56"/>
      <c r="G249" s="43"/>
      <c r="H249" s="36"/>
      <c r="I249" s="37"/>
      <c r="J249" s="31"/>
    </row>
    <row r="250" spans="1:10" s="34" customFormat="1" ht="15">
      <c r="A250" s="35"/>
      <c r="B250" s="60" t="s">
        <v>298</v>
      </c>
      <c r="C250" s="29" t="s">
        <v>265</v>
      </c>
      <c r="D250" s="21" t="s">
        <v>4</v>
      </c>
      <c r="E250" s="21">
        <v>179</v>
      </c>
      <c r="F250" s="43"/>
      <c r="G250" s="43">
        <f aca="true" t="shared" si="52" ref="G250:G252">E250*F250</f>
        <v>0</v>
      </c>
      <c r="H250" s="36"/>
      <c r="I250" s="37"/>
      <c r="J250" s="31"/>
    </row>
    <row r="251" spans="1:10" s="34" customFormat="1" ht="15">
      <c r="A251" s="35"/>
      <c r="B251" s="60" t="s">
        <v>299</v>
      </c>
      <c r="C251" s="29" t="s">
        <v>26</v>
      </c>
      <c r="D251" s="21" t="s">
        <v>4</v>
      </c>
      <c r="E251" s="21">
        <v>179</v>
      </c>
      <c r="F251" s="43"/>
      <c r="G251" s="43">
        <f t="shared" si="52"/>
        <v>0</v>
      </c>
      <c r="H251" s="36"/>
      <c r="I251" s="37"/>
      <c r="J251" s="31"/>
    </row>
    <row r="252" spans="1:9" s="34" customFormat="1" ht="15">
      <c r="A252" s="35"/>
      <c r="B252" s="60" t="s">
        <v>300</v>
      </c>
      <c r="C252" s="29" t="s">
        <v>97</v>
      </c>
      <c r="D252" s="21" t="s">
        <v>4</v>
      </c>
      <c r="E252" s="21">
        <v>120</v>
      </c>
      <c r="F252" s="43"/>
      <c r="G252" s="43">
        <f t="shared" si="52"/>
        <v>0</v>
      </c>
      <c r="H252" s="36"/>
      <c r="I252" s="37"/>
    </row>
    <row r="253" spans="1:9" s="34" customFormat="1" ht="15">
      <c r="A253" s="35"/>
      <c r="B253" s="47">
        <v>5.6</v>
      </c>
      <c r="C253" s="38" t="s">
        <v>63</v>
      </c>
      <c r="D253" s="48"/>
      <c r="E253" s="48"/>
      <c r="F253" s="49"/>
      <c r="G253" s="49"/>
      <c r="H253" s="36"/>
      <c r="I253" s="37"/>
    </row>
    <row r="254" spans="1:9" s="54" customFormat="1" ht="15">
      <c r="A254" s="52"/>
      <c r="B254" s="72" t="s">
        <v>301</v>
      </c>
      <c r="C254" s="61" t="s">
        <v>174</v>
      </c>
      <c r="D254" s="61"/>
      <c r="E254" s="73"/>
      <c r="F254" s="74"/>
      <c r="G254" s="75"/>
      <c r="H254" s="36"/>
      <c r="I254" s="37"/>
    </row>
    <row r="255" spans="1:8" s="37" customFormat="1" ht="15">
      <c r="A255" s="35"/>
      <c r="B255" s="76" t="s">
        <v>302</v>
      </c>
      <c r="C255" s="65" t="s">
        <v>175</v>
      </c>
      <c r="D255" s="66" t="s">
        <v>12</v>
      </c>
      <c r="E255" s="21">
        <v>90</v>
      </c>
      <c r="F255" s="103"/>
      <c r="G255" s="43">
        <f aca="true" t="shared" si="53" ref="G255:G256">E255*F255</f>
        <v>0</v>
      </c>
      <c r="H255" s="36"/>
    </row>
    <row r="256" spans="1:8" s="37" customFormat="1" ht="15">
      <c r="A256" s="35"/>
      <c r="B256" s="76" t="s">
        <v>303</v>
      </c>
      <c r="C256" s="19" t="s">
        <v>64</v>
      </c>
      <c r="D256" s="66" t="s">
        <v>12</v>
      </c>
      <c r="E256" s="21">
        <v>35</v>
      </c>
      <c r="F256" s="103"/>
      <c r="G256" s="43">
        <f t="shared" si="53"/>
        <v>0</v>
      </c>
      <c r="H256" s="36"/>
    </row>
    <row r="257" spans="1:8" s="37" customFormat="1" ht="15">
      <c r="A257" s="35"/>
      <c r="B257" s="76" t="s">
        <v>304</v>
      </c>
      <c r="C257" s="65" t="s">
        <v>176</v>
      </c>
      <c r="D257" s="66" t="s">
        <v>12</v>
      </c>
      <c r="E257" s="21">
        <v>125</v>
      </c>
      <c r="F257" s="99"/>
      <c r="G257" s="43">
        <f>E257*F257</f>
        <v>0</v>
      </c>
      <c r="H257" s="36"/>
    </row>
    <row r="258" spans="1:9" s="37" customFormat="1" ht="15">
      <c r="A258" s="35"/>
      <c r="B258" s="76" t="s">
        <v>305</v>
      </c>
      <c r="C258" s="65" t="s">
        <v>177</v>
      </c>
      <c r="D258" s="66" t="s">
        <v>11</v>
      </c>
      <c r="E258" s="46">
        <v>24</v>
      </c>
      <c r="F258" s="103"/>
      <c r="G258" s="43">
        <f aca="true" t="shared" si="54" ref="G258">E258*F258</f>
        <v>0</v>
      </c>
      <c r="H258" s="33"/>
      <c r="I258" s="34"/>
    </row>
    <row r="259" spans="1:9" s="37" customFormat="1" ht="15">
      <c r="A259" s="35"/>
      <c r="B259" s="72" t="s">
        <v>306</v>
      </c>
      <c r="C259" s="61" t="s">
        <v>178</v>
      </c>
      <c r="D259" s="61"/>
      <c r="E259" s="102"/>
      <c r="F259" s="104"/>
      <c r="G259" s="75"/>
      <c r="H259" s="33"/>
      <c r="I259" s="34"/>
    </row>
    <row r="260" spans="1:9" s="37" customFormat="1" ht="15">
      <c r="A260" s="35"/>
      <c r="B260" s="76" t="s">
        <v>307</v>
      </c>
      <c r="C260" s="65" t="s">
        <v>179</v>
      </c>
      <c r="D260" s="46" t="s">
        <v>11</v>
      </c>
      <c r="E260" s="46">
        <v>24</v>
      </c>
      <c r="F260" s="105"/>
      <c r="G260" s="43">
        <f>E260*F260</f>
        <v>0</v>
      </c>
      <c r="H260" s="53"/>
      <c r="I260" s="54"/>
    </row>
    <row r="261" spans="1:9" s="37" customFormat="1" ht="15">
      <c r="A261" s="35"/>
      <c r="B261" s="76" t="s">
        <v>308</v>
      </c>
      <c r="C261" s="65" t="s">
        <v>180</v>
      </c>
      <c r="D261" s="46" t="s">
        <v>11</v>
      </c>
      <c r="E261" s="46">
        <v>6</v>
      </c>
      <c r="F261" s="105"/>
      <c r="G261" s="43">
        <f aca="true" t="shared" si="55" ref="G261:G263">E261*F261</f>
        <v>0</v>
      </c>
      <c r="H261" s="53"/>
      <c r="I261" s="54"/>
    </row>
    <row r="262" spans="2:9" ht="15">
      <c r="B262" s="76" t="s">
        <v>309</v>
      </c>
      <c r="C262" s="65" t="s">
        <v>181</v>
      </c>
      <c r="D262" s="46" t="s">
        <v>11</v>
      </c>
      <c r="E262" s="46">
        <v>3</v>
      </c>
      <c r="F262" s="105"/>
      <c r="G262" s="43">
        <f t="shared" si="55"/>
        <v>0</v>
      </c>
      <c r="H262" s="33"/>
      <c r="I262" s="34"/>
    </row>
    <row r="263" spans="1:9" s="37" customFormat="1" ht="15">
      <c r="A263" s="35"/>
      <c r="B263" s="76" t="s">
        <v>310</v>
      </c>
      <c r="C263" s="65" t="s">
        <v>66</v>
      </c>
      <c r="D263" s="46" t="s">
        <v>11</v>
      </c>
      <c r="E263" s="46">
        <v>3</v>
      </c>
      <c r="F263" s="105"/>
      <c r="G263" s="43">
        <f t="shared" si="55"/>
        <v>0</v>
      </c>
      <c r="H263" s="33"/>
      <c r="I263" s="34"/>
    </row>
    <row r="264" spans="2:9" ht="15">
      <c r="B264" s="76" t="s">
        <v>413</v>
      </c>
      <c r="C264" s="109" t="s">
        <v>65</v>
      </c>
      <c r="D264" s="110" t="s">
        <v>11</v>
      </c>
      <c r="E264" s="21">
        <v>6</v>
      </c>
      <c r="F264" s="103"/>
      <c r="G264" s="43">
        <f aca="true" t="shared" si="56" ref="G264">E264*F264</f>
        <v>0</v>
      </c>
      <c r="H264" s="33"/>
      <c r="I264" s="34"/>
    </row>
    <row r="265" spans="2:9" ht="15">
      <c r="B265" s="72" t="s">
        <v>311</v>
      </c>
      <c r="C265" s="61" t="s">
        <v>184</v>
      </c>
      <c r="D265" s="66"/>
      <c r="E265" s="102"/>
      <c r="F265" s="104"/>
      <c r="G265" s="43"/>
      <c r="H265" s="33"/>
      <c r="I265" s="34"/>
    </row>
    <row r="266" spans="2:8" ht="15">
      <c r="B266" s="76" t="s">
        <v>312</v>
      </c>
      <c r="C266" s="19" t="s">
        <v>186</v>
      </c>
      <c r="D266" s="66" t="s">
        <v>12</v>
      </c>
      <c r="E266" s="21">
        <v>21</v>
      </c>
      <c r="F266" s="103"/>
      <c r="G266" s="43">
        <f aca="true" t="shared" si="57" ref="G266:G267">E266*F266</f>
        <v>0</v>
      </c>
      <c r="H266" s="36"/>
    </row>
    <row r="267" spans="2:7" ht="15">
      <c r="B267" s="76" t="s">
        <v>313</v>
      </c>
      <c r="C267" s="19" t="s">
        <v>188</v>
      </c>
      <c r="D267" s="66" t="s">
        <v>51</v>
      </c>
      <c r="E267" s="21">
        <v>6</v>
      </c>
      <c r="F267" s="103"/>
      <c r="G267" s="43">
        <f t="shared" si="57"/>
        <v>0</v>
      </c>
    </row>
    <row r="268" spans="2:7" ht="15">
      <c r="B268" s="47">
        <v>5.7</v>
      </c>
      <c r="C268" s="38" t="s">
        <v>69</v>
      </c>
      <c r="D268" s="48"/>
      <c r="E268" s="48"/>
      <c r="F268" s="49"/>
      <c r="G268" s="49"/>
    </row>
    <row r="269" spans="2:9" s="32" customFormat="1" ht="15">
      <c r="B269" s="57" t="s">
        <v>314</v>
      </c>
      <c r="C269" s="58" t="s">
        <v>168</v>
      </c>
      <c r="D269" s="21"/>
      <c r="E269" s="21"/>
      <c r="F269" s="43"/>
      <c r="G269" s="43"/>
      <c r="H269" s="31"/>
      <c r="I269" s="31"/>
    </row>
    <row r="270" spans="2:7" ht="15">
      <c r="B270" s="44" t="s">
        <v>315</v>
      </c>
      <c r="C270" s="65" t="s">
        <v>109</v>
      </c>
      <c r="D270" s="62" t="s">
        <v>4</v>
      </c>
      <c r="E270" s="46">
        <v>6.67</v>
      </c>
      <c r="F270" s="45"/>
      <c r="G270" s="43">
        <f aca="true" t="shared" si="58" ref="G270:G274">E270*F270</f>
        <v>0</v>
      </c>
    </row>
    <row r="271" spans="2:7" ht="15">
      <c r="B271" s="44" t="s">
        <v>316</v>
      </c>
      <c r="C271" s="109" t="s">
        <v>110</v>
      </c>
      <c r="D271" s="28" t="s">
        <v>4</v>
      </c>
      <c r="E271" s="21">
        <v>26.96</v>
      </c>
      <c r="F271" s="43"/>
      <c r="G271" s="43">
        <f t="shared" si="58"/>
        <v>0</v>
      </c>
    </row>
    <row r="272" spans="2:9" ht="15">
      <c r="B272" s="44" t="s">
        <v>317</v>
      </c>
      <c r="C272" s="65" t="s">
        <v>415</v>
      </c>
      <c r="D272" s="62" t="s">
        <v>4</v>
      </c>
      <c r="E272" s="46">
        <v>6.67</v>
      </c>
      <c r="F272" s="45"/>
      <c r="G272" s="43">
        <f t="shared" si="58"/>
        <v>0</v>
      </c>
      <c r="I272" s="32"/>
    </row>
    <row r="273" spans="2:8" ht="15">
      <c r="B273" s="44" t="s">
        <v>318</v>
      </c>
      <c r="C273" s="65" t="s">
        <v>416</v>
      </c>
      <c r="D273" s="62" t="s">
        <v>4</v>
      </c>
      <c r="E273" s="21">
        <v>20.29</v>
      </c>
      <c r="F273" s="45"/>
      <c r="G273" s="43">
        <f t="shared" si="58"/>
        <v>0</v>
      </c>
      <c r="H273" s="32"/>
    </row>
    <row r="274" spans="2:7" ht="15">
      <c r="B274" s="44" t="s">
        <v>319</v>
      </c>
      <c r="C274" s="29" t="s">
        <v>111</v>
      </c>
      <c r="D274" s="62" t="s">
        <v>10</v>
      </c>
      <c r="E274" s="21">
        <v>0.72</v>
      </c>
      <c r="F274" s="45"/>
      <c r="G274" s="43">
        <f t="shared" si="58"/>
        <v>0</v>
      </c>
    </row>
    <row r="275" spans="2:7" ht="15">
      <c r="B275" s="44" t="s">
        <v>320</v>
      </c>
      <c r="C275" s="29" t="s">
        <v>404</v>
      </c>
      <c r="D275" s="62" t="s">
        <v>4</v>
      </c>
      <c r="E275" s="21">
        <v>3.67</v>
      </c>
      <c r="F275" s="43"/>
      <c r="G275" s="43">
        <f>E275*F275</f>
        <v>0</v>
      </c>
    </row>
    <row r="276" spans="2:7" ht="15">
      <c r="B276" s="57" t="s">
        <v>321</v>
      </c>
      <c r="C276" s="61" t="s">
        <v>16</v>
      </c>
      <c r="D276" s="62"/>
      <c r="E276" s="21"/>
      <c r="F276" s="45"/>
      <c r="G276" s="43"/>
    </row>
    <row r="277" spans="2:9" ht="15">
      <c r="B277" s="44" t="s">
        <v>314</v>
      </c>
      <c r="C277" s="29" t="s">
        <v>34</v>
      </c>
      <c r="D277" s="62" t="s">
        <v>12</v>
      </c>
      <c r="E277" s="21">
        <v>6.8</v>
      </c>
      <c r="F277" s="45"/>
      <c r="G277" s="43">
        <f aca="true" t="shared" si="59" ref="G277:G278">E277*F277</f>
        <v>0</v>
      </c>
      <c r="I277" s="34"/>
    </row>
    <row r="278" spans="2:9" ht="15">
      <c r="B278" s="44" t="s">
        <v>321</v>
      </c>
      <c r="C278" s="29" t="s">
        <v>35</v>
      </c>
      <c r="D278" s="62" t="s">
        <v>12</v>
      </c>
      <c r="E278" s="21">
        <v>6.8</v>
      </c>
      <c r="F278" s="45"/>
      <c r="G278" s="43">
        <f t="shared" si="59"/>
        <v>0</v>
      </c>
      <c r="H278" s="33"/>
      <c r="I278" s="34"/>
    </row>
    <row r="279" spans="2:9" ht="15">
      <c r="B279" s="139" t="s">
        <v>17</v>
      </c>
      <c r="C279" s="139"/>
      <c r="D279" s="139"/>
      <c r="E279" s="139"/>
      <c r="F279" s="139"/>
      <c r="G279" s="40">
        <f>SUM(G214:G278)</f>
        <v>0</v>
      </c>
      <c r="H279" s="33"/>
      <c r="I279" s="34"/>
    </row>
    <row r="280" spans="2:9" ht="15">
      <c r="B280" s="67"/>
      <c r="C280" s="24"/>
      <c r="D280" s="68"/>
      <c r="E280" s="69"/>
      <c r="F280" s="70"/>
      <c r="G280" s="71"/>
      <c r="H280" s="36"/>
      <c r="I280" s="37"/>
    </row>
    <row r="281" spans="1:9" s="34" customFormat="1" ht="15">
      <c r="A281" s="35"/>
      <c r="B281" s="42">
        <v>6</v>
      </c>
      <c r="C281" s="141" t="s">
        <v>195</v>
      </c>
      <c r="D281" s="142"/>
      <c r="E281" s="142"/>
      <c r="F281" s="142"/>
      <c r="G281" s="143"/>
      <c r="H281" s="36"/>
      <c r="I281" s="37"/>
    </row>
    <row r="282" spans="1:9" s="34" customFormat="1" ht="15">
      <c r="A282" s="35"/>
      <c r="B282" s="47">
        <v>6.1</v>
      </c>
      <c r="C282" s="38" t="s">
        <v>23</v>
      </c>
      <c r="D282" s="48"/>
      <c r="E282" s="48"/>
      <c r="F282" s="49"/>
      <c r="G282" s="49"/>
      <c r="H282" s="36"/>
      <c r="I282" s="37"/>
    </row>
    <row r="283" spans="1:9" s="34" customFormat="1" ht="15">
      <c r="A283" s="35"/>
      <c r="B283" s="59" t="s">
        <v>322</v>
      </c>
      <c r="C283" s="56" t="s">
        <v>20</v>
      </c>
      <c r="D283" s="56"/>
      <c r="E283" s="56"/>
      <c r="F283" s="56"/>
      <c r="G283" s="56"/>
      <c r="H283" s="36"/>
      <c r="I283" s="37"/>
    </row>
    <row r="284" spans="1:9" s="34" customFormat="1" ht="15">
      <c r="A284" s="35"/>
      <c r="B284" s="44" t="s">
        <v>323</v>
      </c>
      <c r="C284" s="19" t="s">
        <v>21</v>
      </c>
      <c r="D284" s="46" t="s">
        <v>4</v>
      </c>
      <c r="E284" s="46">
        <v>71.41</v>
      </c>
      <c r="F284" s="45"/>
      <c r="G284" s="43">
        <f aca="true" t="shared" si="60" ref="G284">E284*F284</f>
        <v>0</v>
      </c>
      <c r="H284" s="36"/>
      <c r="I284" s="37"/>
    </row>
    <row r="285" spans="1:9" s="34" customFormat="1" ht="15">
      <c r="A285" s="35"/>
      <c r="B285" s="57" t="s">
        <v>324</v>
      </c>
      <c r="C285" s="58" t="s">
        <v>36</v>
      </c>
      <c r="D285" s="21"/>
      <c r="E285" s="21"/>
      <c r="F285" s="45"/>
      <c r="G285" s="43"/>
      <c r="H285" s="36"/>
      <c r="I285" s="37"/>
    </row>
    <row r="286" spans="1:8" s="34" customFormat="1" ht="15">
      <c r="A286" s="35"/>
      <c r="B286" s="44" t="s">
        <v>325</v>
      </c>
      <c r="C286" s="29" t="s">
        <v>24</v>
      </c>
      <c r="D286" s="21" t="s">
        <v>12</v>
      </c>
      <c r="E286" s="21">
        <v>230.4</v>
      </c>
      <c r="F286" s="43"/>
      <c r="G286" s="43">
        <f aca="true" t="shared" si="61" ref="G286:G288">E286*F286</f>
        <v>0</v>
      </c>
      <c r="H286" s="36"/>
    </row>
    <row r="287" spans="1:8" s="34" customFormat="1" ht="15">
      <c r="A287" s="35"/>
      <c r="B287" s="44" t="s">
        <v>326</v>
      </c>
      <c r="C287" s="29" t="s">
        <v>25</v>
      </c>
      <c r="D287" s="21" t="s">
        <v>13</v>
      </c>
      <c r="E287" s="21">
        <v>146.3</v>
      </c>
      <c r="F287" s="45"/>
      <c r="G287" s="43">
        <f t="shared" si="61"/>
        <v>0</v>
      </c>
      <c r="H287" s="33"/>
    </row>
    <row r="288" spans="1:9" s="34" customFormat="1" ht="15">
      <c r="A288" s="35"/>
      <c r="B288" s="44" t="s">
        <v>327</v>
      </c>
      <c r="C288" s="29" t="s">
        <v>92</v>
      </c>
      <c r="D288" s="21" t="s">
        <v>4</v>
      </c>
      <c r="E288" s="21">
        <v>68.98</v>
      </c>
      <c r="F288" s="43"/>
      <c r="G288" s="43">
        <f t="shared" si="61"/>
        <v>0</v>
      </c>
      <c r="H288" s="33"/>
      <c r="I288" s="54"/>
    </row>
    <row r="289" spans="1:9" s="37" customFormat="1" ht="15">
      <c r="A289" s="35"/>
      <c r="B289" s="47">
        <v>6.2</v>
      </c>
      <c r="C289" s="38" t="s">
        <v>107</v>
      </c>
      <c r="D289" s="48"/>
      <c r="E289" s="48"/>
      <c r="F289" s="49"/>
      <c r="G289" s="49"/>
      <c r="H289" s="53"/>
      <c r="I289" s="54"/>
    </row>
    <row r="290" spans="1:9" s="37" customFormat="1" ht="15">
      <c r="A290" s="35"/>
      <c r="B290" s="59" t="s">
        <v>328</v>
      </c>
      <c r="C290" s="56" t="s">
        <v>20</v>
      </c>
      <c r="D290" s="56"/>
      <c r="E290" s="56"/>
      <c r="F290" s="56"/>
      <c r="G290" s="56"/>
      <c r="H290" s="53"/>
      <c r="I290" s="34"/>
    </row>
    <row r="291" spans="1:9" s="37" customFormat="1" ht="15">
      <c r="A291" s="35"/>
      <c r="B291" s="60" t="s">
        <v>329</v>
      </c>
      <c r="C291" s="19" t="s">
        <v>49</v>
      </c>
      <c r="D291" s="46" t="s">
        <v>51</v>
      </c>
      <c r="E291" s="46">
        <v>3</v>
      </c>
      <c r="F291" s="45"/>
      <c r="G291" s="43">
        <f>E291*F291</f>
        <v>0</v>
      </c>
      <c r="H291" s="33"/>
      <c r="I291" s="34"/>
    </row>
    <row r="292" spans="1:9" s="37" customFormat="1" ht="15">
      <c r="A292" s="35"/>
      <c r="B292" s="60" t="s">
        <v>330</v>
      </c>
      <c r="C292" s="19" t="s">
        <v>106</v>
      </c>
      <c r="D292" s="46" t="s">
        <v>12</v>
      </c>
      <c r="E292" s="46">
        <v>3.09</v>
      </c>
      <c r="F292" s="45"/>
      <c r="G292" s="43">
        <f aca="true" t="shared" si="62" ref="G292">E292*F292</f>
        <v>0</v>
      </c>
      <c r="H292" s="33"/>
      <c r="I292" s="34"/>
    </row>
    <row r="293" spans="1:9" s="37" customFormat="1" ht="15">
      <c r="A293" s="35"/>
      <c r="B293" s="59" t="s">
        <v>331</v>
      </c>
      <c r="C293" s="56" t="s">
        <v>22</v>
      </c>
      <c r="D293" s="56"/>
      <c r="E293" s="56"/>
      <c r="F293" s="45"/>
      <c r="G293" s="43"/>
      <c r="H293" s="33"/>
      <c r="I293" s="34"/>
    </row>
    <row r="294" spans="1:9" s="37" customFormat="1" ht="15">
      <c r="A294" s="35"/>
      <c r="B294" s="44" t="s">
        <v>332</v>
      </c>
      <c r="C294" s="19" t="s">
        <v>50</v>
      </c>
      <c r="D294" s="46" t="s">
        <v>4</v>
      </c>
      <c r="E294" s="46">
        <v>2.52</v>
      </c>
      <c r="F294" s="45"/>
      <c r="G294" s="43">
        <f aca="true" t="shared" si="63" ref="G294:G296">E294*F294</f>
        <v>0</v>
      </c>
      <c r="H294" s="33"/>
      <c r="I294" s="34"/>
    </row>
    <row r="295" spans="1:9" s="37" customFormat="1" ht="15">
      <c r="A295" s="35"/>
      <c r="B295" s="44" t="s">
        <v>333</v>
      </c>
      <c r="C295" s="19" t="s">
        <v>30</v>
      </c>
      <c r="D295" s="46" t="s">
        <v>13</v>
      </c>
      <c r="E295" s="46">
        <v>101.97</v>
      </c>
      <c r="F295" s="45"/>
      <c r="G295" s="43">
        <f t="shared" si="63"/>
        <v>0</v>
      </c>
      <c r="H295" s="33"/>
      <c r="I295" s="34"/>
    </row>
    <row r="296" spans="1:8" s="34" customFormat="1" ht="15">
      <c r="A296" s="35"/>
      <c r="B296" s="44" t="s">
        <v>333</v>
      </c>
      <c r="C296" s="19" t="s">
        <v>32</v>
      </c>
      <c r="D296" s="46" t="s">
        <v>11</v>
      </c>
      <c r="E296" s="46">
        <v>3</v>
      </c>
      <c r="F296" s="45"/>
      <c r="G296" s="43">
        <f t="shared" si="63"/>
        <v>0</v>
      </c>
      <c r="H296" s="33"/>
    </row>
    <row r="297" spans="1:9" s="37" customFormat="1" ht="15">
      <c r="A297" s="35"/>
      <c r="B297" s="47">
        <v>6.2</v>
      </c>
      <c r="C297" s="38" t="s">
        <v>59</v>
      </c>
      <c r="D297" s="48"/>
      <c r="E297" s="48"/>
      <c r="F297" s="49"/>
      <c r="G297" s="49"/>
      <c r="H297" s="33"/>
      <c r="I297" s="34"/>
    </row>
    <row r="298" spans="1:9" s="37" customFormat="1" ht="15">
      <c r="A298" s="35"/>
      <c r="B298" s="59" t="s">
        <v>334</v>
      </c>
      <c r="C298" s="56" t="s">
        <v>58</v>
      </c>
      <c r="D298" s="56"/>
      <c r="E298" s="56"/>
      <c r="F298" s="56"/>
      <c r="G298" s="56"/>
      <c r="H298" s="33"/>
      <c r="I298" s="34"/>
    </row>
    <row r="299" spans="1:9" s="37" customFormat="1" ht="15">
      <c r="A299" s="35"/>
      <c r="B299" s="60" t="s">
        <v>335</v>
      </c>
      <c r="C299" s="19" t="s">
        <v>99</v>
      </c>
      <c r="D299" s="46" t="s">
        <v>4</v>
      </c>
      <c r="E299" s="46">
        <v>110.25</v>
      </c>
      <c r="F299" s="45"/>
      <c r="G299" s="43">
        <f>E299*F299</f>
        <v>0</v>
      </c>
      <c r="H299" s="33"/>
      <c r="I299" s="34"/>
    </row>
    <row r="300" spans="1:9" s="37" customFormat="1" ht="15">
      <c r="A300" s="35"/>
      <c r="B300" s="60" t="s">
        <v>336</v>
      </c>
      <c r="C300" s="19" t="s">
        <v>93</v>
      </c>
      <c r="D300" s="46" t="s">
        <v>4</v>
      </c>
      <c r="E300" s="46">
        <v>115.5</v>
      </c>
      <c r="F300" s="45"/>
      <c r="G300" s="43">
        <f aca="true" t="shared" si="64" ref="G300:G301">E300*F300</f>
        <v>0</v>
      </c>
      <c r="H300" s="33"/>
      <c r="I300" s="34"/>
    </row>
    <row r="301" spans="1:9" s="37" customFormat="1" ht="15">
      <c r="A301" s="35"/>
      <c r="B301" s="60" t="s">
        <v>403</v>
      </c>
      <c r="C301" s="19" t="s">
        <v>399</v>
      </c>
      <c r="D301" s="46" t="s">
        <v>4</v>
      </c>
      <c r="E301" s="46">
        <v>110.25</v>
      </c>
      <c r="F301" s="45"/>
      <c r="G301" s="43">
        <f t="shared" si="64"/>
        <v>0</v>
      </c>
      <c r="H301" s="33"/>
      <c r="I301" s="54"/>
    </row>
    <row r="302" spans="1:8" s="37" customFormat="1" ht="15">
      <c r="A302" s="35"/>
      <c r="B302" s="59" t="s">
        <v>337</v>
      </c>
      <c r="C302" s="56" t="s">
        <v>62</v>
      </c>
      <c r="D302" s="56"/>
      <c r="E302" s="56"/>
      <c r="F302" s="56"/>
      <c r="G302" s="56"/>
      <c r="H302" s="53"/>
    </row>
    <row r="303" spans="1:8" s="37" customFormat="1" ht="15">
      <c r="A303" s="35"/>
      <c r="B303" s="60" t="s">
        <v>338</v>
      </c>
      <c r="C303" s="19" t="s">
        <v>67</v>
      </c>
      <c r="D303" s="46" t="s">
        <v>12</v>
      </c>
      <c r="E303" s="46">
        <v>56.8</v>
      </c>
      <c r="F303" s="45"/>
      <c r="G303" s="43">
        <f aca="true" t="shared" si="65" ref="G303:G304">E303*F303</f>
        <v>0</v>
      </c>
      <c r="H303" s="36"/>
    </row>
    <row r="304" spans="1:8" s="37" customFormat="1" ht="15">
      <c r="A304" s="35"/>
      <c r="B304" s="60" t="s">
        <v>339</v>
      </c>
      <c r="C304" s="19" t="s">
        <v>108</v>
      </c>
      <c r="D304" s="21" t="s">
        <v>12</v>
      </c>
      <c r="E304" s="21">
        <v>9.6</v>
      </c>
      <c r="F304" s="45"/>
      <c r="G304" s="43">
        <f t="shared" si="65"/>
        <v>0</v>
      </c>
      <c r="H304" s="36"/>
    </row>
    <row r="305" spans="1:8" s="37" customFormat="1" ht="15">
      <c r="A305" s="35"/>
      <c r="B305" s="47">
        <v>6.4</v>
      </c>
      <c r="C305" s="38" t="s">
        <v>94</v>
      </c>
      <c r="D305" s="48"/>
      <c r="E305" s="48"/>
      <c r="F305" s="49"/>
      <c r="G305" s="49"/>
      <c r="H305" s="36"/>
    </row>
    <row r="306" spans="1:9" s="34" customFormat="1" ht="15">
      <c r="A306" s="35"/>
      <c r="B306" s="60" t="s">
        <v>340</v>
      </c>
      <c r="C306" s="19" t="s">
        <v>55</v>
      </c>
      <c r="D306" s="46" t="s">
        <v>4</v>
      </c>
      <c r="E306" s="46">
        <v>107.1</v>
      </c>
      <c r="F306" s="45"/>
      <c r="G306" s="43">
        <f>E306*F306</f>
        <v>0</v>
      </c>
      <c r="H306" s="36"/>
      <c r="I306" s="37"/>
    </row>
    <row r="307" spans="1:9" s="34" customFormat="1" ht="15">
      <c r="A307" s="35"/>
      <c r="B307" s="60" t="s">
        <v>341</v>
      </c>
      <c r="C307" s="19" t="s">
        <v>95</v>
      </c>
      <c r="D307" s="46" t="s">
        <v>4</v>
      </c>
      <c r="E307" s="46">
        <v>91.29</v>
      </c>
      <c r="F307" s="45"/>
      <c r="G307" s="43">
        <f aca="true" t="shared" si="66" ref="G307:G309">E307*F307</f>
        <v>0</v>
      </c>
      <c r="H307" s="36"/>
      <c r="I307" s="37"/>
    </row>
    <row r="308" spans="1:11" s="54" customFormat="1" ht="15">
      <c r="A308" s="52"/>
      <c r="B308" s="60" t="s">
        <v>342</v>
      </c>
      <c r="C308" s="19" t="s">
        <v>391</v>
      </c>
      <c r="D308" s="46" t="s">
        <v>13</v>
      </c>
      <c r="E308" s="46">
        <v>21.4</v>
      </c>
      <c r="F308" s="45"/>
      <c r="G308" s="43">
        <f>E308*F308</f>
        <v>0</v>
      </c>
      <c r="H308" s="36"/>
      <c r="I308" s="37"/>
      <c r="J308" s="37"/>
      <c r="K308" s="37"/>
    </row>
    <row r="309" spans="1:11" s="54" customFormat="1" ht="15">
      <c r="A309" s="52"/>
      <c r="B309" s="60" t="s">
        <v>343</v>
      </c>
      <c r="C309" s="19" t="s">
        <v>96</v>
      </c>
      <c r="D309" s="46" t="s">
        <v>4</v>
      </c>
      <c r="E309" s="46">
        <v>21.42</v>
      </c>
      <c r="F309" s="45"/>
      <c r="G309" s="43">
        <f t="shared" si="66"/>
        <v>0</v>
      </c>
      <c r="H309" s="36"/>
      <c r="I309" s="31"/>
      <c r="J309" s="37"/>
      <c r="K309" s="37"/>
    </row>
    <row r="310" spans="1:11" s="34" customFormat="1" ht="15">
      <c r="A310" s="35"/>
      <c r="B310" s="47">
        <v>6.5</v>
      </c>
      <c r="C310" s="38" t="s">
        <v>33</v>
      </c>
      <c r="D310" s="48"/>
      <c r="E310" s="48"/>
      <c r="F310" s="49"/>
      <c r="G310" s="49"/>
      <c r="H310" s="31"/>
      <c r="I310" s="37"/>
      <c r="J310" s="37"/>
      <c r="K310" s="37"/>
    </row>
    <row r="311" spans="1:11" s="34" customFormat="1" ht="15">
      <c r="A311" s="35"/>
      <c r="B311" s="59" t="s">
        <v>344</v>
      </c>
      <c r="C311" s="56" t="s">
        <v>56</v>
      </c>
      <c r="D311" s="56"/>
      <c r="E311" s="56"/>
      <c r="F311" s="45"/>
      <c r="G311" s="43"/>
      <c r="H311" s="36"/>
      <c r="I311" s="31"/>
      <c r="J311" s="37"/>
      <c r="K311" s="37"/>
    </row>
    <row r="312" spans="1:8" s="34" customFormat="1" ht="15">
      <c r="A312" s="35"/>
      <c r="B312" s="44" t="s">
        <v>345</v>
      </c>
      <c r="C312" s="129" t="s">
        <v>405</v>
      </c>
      <c r="D312" s="21" t="s">
        <v>4</v>
      </c>
      <c r="E312" s="21">
        <v>147.96</v>
      </c>
      <c r="F312" s="43"/>
      <c r="G312" s="43">
        <f aca="true" t="shared" si="67" ref="G312">E312*F312</f>
        <v>0</v>
      </c>
      <c r="H312" s="33"/>
    </row>
    <row r="313" spans="1:11" s="34" customFormat="1" ht="15">
      <c r="A313" s="35"/>
      <c r="B313" s="44" t="s">
        <v>345</v>
      </c>
      <c r="C313" s="19" t="s">
        <v>394</v>
      </c>
      <c r="D313" s="46" t="s">
        <v>4</v>
      </c>
      <c r="E313" s="46">
        <v>147.96</v>
      </c>
      <c r="F313" s="45"/>
      <c r="G313" s="43">
        <f aca="true" t="shared" si="68" ref="G313:G321">E313*F313</f>
        <v>0</v>
      </c>
      <c r="H313" s="31"/>
      <c r="I313" s="31"/>
      <c r="J313" s="37"/>
      <c r="K313" s="37"/>
    </row>
    <row r="314" spans="1:11" s="34" customFormat="1" ht="15">
      <c r="A314" s="35"/>
      <c r="B314" s="44" t="s">
        <v>346</v>
      </c>
      <c r="C314" s="19" t="s">
        <v>393</v>
      </c>
      <c r="D314" s="46" t="s">
        <v>12</v>
      </c>
      <c r="E314" s="46">
        <v>52.5</v>
      </c>
      <c r="F314" s="45"/>
      <c r="G314" s="43">
        <f t="shared" si="68"/>
        <v>0</v>
      </c>
      <c r="H314" s="31"/>
      <c r="I314" s="31"/>
      <c r="J314" s="37"/>
      <c r="K314" s="37"/>
    </row>
    <row r="315" spans="1:11" s="34" customFormat="1" ht="15">
      <c r="A315" s="35"/>
      <c r="B315" s="59" t="s">
        <v>347</v>
      </c>
      <c r="C315" s="56" t="s">
        <v>61</v>
      </c>
      <c r="D315" s="46"/>
      <c r="E315" s="46"/>
      <c r="F315" s="45"/>
      <c r="G315" s="43"/>
      <c r="H315" s="31"/>
      <c r="I315" s="31"/>
      <c r="J315" s="31"/>
      <c r="K315" s="31"/>
    </row>
    <row r="316" spans="1:11" s="34" customFormat="1" ht="15">
      <c r="A316" s="35"/>
      <c r="B316" s="44" t="s">
        <v>348</v>
      </c>
      <c r="C316" s="29" t="s">
        <v>60</v>
      </c>
      <c r="D316" s="46" t="s">
        <v>4</v>
      </c>
      <c r="E316" s="46">
        <v>149.61</v>
      </c>
      <c r="F316" s="45"/>
      <c r="G316" s="43">
        <f t="shared" si="68"/>
        <v>0</v>
      </c>
      <c r="H316" s="31"/>
      <c r="I316" s="31"/>
      <c r="J316" s="37"/>
      <c r="K316" s="37"/>
    </row>
    <row r="317" spans="1:11" s="34" customFormat="1" ht="15">
      <c r="A317" s="35"/>
      <c r="B317" s="44" t="s">
        <v>349</v>
      </c>
      <c r="C317" s="19" t="s">
        <v>97</v>
      </c>
      <c r="D317" s="46" t="s">
        <v>4</v>
      </c>
      <c r="E317" s="46">
        <v>299.22</v>
      </c>
      <c r="F317" s="45"/>
      <c r="G317" s="43">
        <f t="shared" si="68"/>
        <v>0</v>
      </c>
      <c r="H317" s="31"/>
      <c r="I317" s="31"/>
      <c r="J317" s="31"/>
      <c r="K317" s="31"/>
    </row>
    <row r="318" spans="1:11" s="34" customFormat="1" ht="15">
      <c r="A318" s="35"/>
      <c r="B318" s="59" t="s">
        <v>350</v>
      </c>
      <c r="C318" s="56" t="s">
        <v>98</v>
      </c>
      <c r="D318" s="56"/>
      <c r="E318" s="56"/>
      <c r="F318" s="56"/>
      <c r="G318" s="43"/>
      <c r="H318" s="31"/>
      <c r="I318" s="32"/>
      <c r="J318" s="31"/>
      <c r="K318" s="31"/>
    </row>
    <row r="319" spans="1:11" s="34" customFormat="1" ht="15">
      <c r="A319" s="35"/>
      <c r="B319" s="60" t="s">
        <v>351</v>
      </c>
      <c r="C319" s="29" t="s">
        <v>31</v>
      </c>
      <c r="D319" s="21" t="s">
        <v>4</v>
      </c>
      <c r="E319" s="21">
        <v>159</v>
      </c>
      <c r="F319" s="43"/>
      <c r="G319" s="43">
        <f t="shared" si="68"/>
        <v>0</v>
      </c>
      <c r="H319" s="32"/>
      <c r="I319" s="31"/>
      <c r="J319" s="31"/>
      <c r="K319" s="31"/>
    </row>
    <row r="320" spans="1:11" s="34" customFormat="1" ht="15">
      <c r="A320" s="35"/>
      <c r="B320" s="60" t="s">
        <v>352</v>
      </c>
      <c r="C320" s="29" t="s">
        <v>26</v>
      </c>
      <c r="D320" s="21" t="s">
        <v>4</v>
      </c>
      <c r="E320" s="21">
        <v>159</v>
      </c>
      <c r="F320" s="43"/>
      <c r="G320" s="43">
        <f t="shared" si="68"/>
        <v>0</v>
      </c>
      <c r="H320" s="31"/>
      <c r="I320" s="31"/>
      <c r="J320" s="31"/>
      <c r="K320" s="31"/>
    </row>
    <row r="321" spans="1:11" s="34" customFormat="1" ht="15">
      <c r="A321" s="35"/>
      <c r="B321" s="60" t="s">
        <v>353</v>
      </c>
      <c r="C321" s="19" t="s">
        <v>97</v>
      </c>
      <c r="D321" s="46" t="s">
        <v>4</v>
      </c>
      <c r="E321" s="46">
        <v>150</v>
      </c>
      <c r="F321" s="45"/>
      <c r="G321" s="43">
        <f t="shared" si="68"/>
        <v>0</v>
      </c>
      <c r="H321" s="31"/>
      <c r="I321" s="31"/>
      <c r="J321" s="31"/>
      <c r="K321" s="31"/>
    </row>
    <row r="322" spans="1:11" s="34" customFormat="1" ht="15">
      <c r="A322" s="35"/>
      <c r="B322" s="47">
        <v>6.6</v>
      </c>
      <c r="C322" s="38" t="s">
        <v>63</v>
      </c>
      <c r="D322" s="48"/>
      <c r="E322" s="48"/>
      <c r="F322" s="49"/>
      <c r="G322" s="49"/>
      <c r="H322" s="31"/>
      <c r="I322" s="31"/>
      <c r="J322" s="31"/>
      <c r="K322" s="31"/>
    </row>
    <row r="323" spans="1:21" s="54" customFormat="1" ht="15">
      <c r="A323" s="52"/>
      <c r="B323" s="72" t="s">
        <v>354</v>
      </c>
      <c r="C323" s="61" t="s">
        <v>174</v>
      </c>
      <c r="D323" s="61"/>
      <c r="E323" s="73"/>
      <c r="F323" s="106"/>
      <c r="G323" s="75"/>
      <c r="H323" s="31"/>
      <c r="I323" s="31"/>
      <c r="J323" s="37"/>
      <c r="K323" s="37"/>
      <c r="L323" s="32"/>
      <c r="M323" s="32"/>
      <c r="N323" s="32"/>
      <c r="O323" s="32"/>
      <c r="P323" s="32"/>
      <c r="Q323" s="32"/>
      <c r="R323" s="32"/>
      <c r="S323" s="32"/>
      <c r="T323" s="32"/>
      <c r="U323" s="32"/>
    </row>
    <row r="324" spans="1:21" s="37" customFormat="1" ht="15">
      <c r="A324" s="35"/>
      <c r="B324" s="76" t="s">
        <v>355</v>
      </c>
      <c r="C324" s="65" t="s">
        <v>175</v>
      </c>
      <c r="D324" s="66" t="s">
        <v>12</v>
      </c>
      <c r="E324" s="21">
        <v>90</v>
      </c>
      <c r="F324" s="106"/>
      <c r="G324" s="43">
        <f aca="true" t="shared" si="69" ref="G324:G327">E324*F324</f>
        <v>0</v>
      </c>
      <c r="H324" s="31"/>
      <c r="I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</row>
    <row r="325" spans="1:21" s="37" customFormat="1" ht="15">
      <c r="A325" s="35"/>
      <c r="B325" s="76" t="s">
        <v>356</v>
      </c>
      <c r="C325" s="19" t="s">
        <v>64</v>
      </c>
      <c r="D325" s="66" t="s">
        <v>12</v>
      </c>
      <c r="E325" s="21">
        <v>35</v>
      </c>
      <c r="F325" s="106"/>
      <c r="G325" s="43">
        <f t="shared" si="69"/>
        <v>0</v>
      </c>
      <c r="H325" s="31"/>
      <c r="I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</row>
    <row r="326" spans="1:21" s="37" customFormat="1" ht="15">
      <c r="A326" s="35"/>
      <c r="B326" s="76" t="s">
        <v>357</v>
      </c>
      <c r="C326" s="65" t="s">
        <v>176</v>
      </c>
      <c r="D326" s="66" t="s">
        <v>12</v>
      </c>
      <c r="E326" s="21">
        <v>125</v>
      </c>
      <c r="F326" s="99"/>
      <c r="G326" s="43">
        <f>E326*F326</f>
        <v>0</v>
      </c>
      <c r="H326" s="31"/>
      <c r="I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</row>
    <row r="327" spans="1:21" s="37" customFormat="1" ht="15">
      <c r="A327" s="35"/>
      <c r="B327" s="76" t="s">
        <v>358</v>
      </c>
      <c r="C327" s="65" t="s">
        <v>177</v>
      </c>
      <c r="D327" s="66" t="s">
        <v>11</v>
      </c>
      <c r="E327" s="46">
        <v>24</v>
      </c>
      <c r="F327" s="106"/>
      <c r="G327" s="43">
        <f t="shared" si="69"/>
        <v>0</v>
      </c>
      <c r="H327" s="31"/>
      <c r="I327" s="31"/>
      <c r="J327" s="34"/>
      <c r="K327" s="34"/>
      <c r="L327" s="31"/>
      <c r="M327" s="31"/>
      <c r="N327" s="31"/>
      <c r="O327" s="31"/>
      <c r="P327" s="31"/>
      <c r="Q327" s="31"/>
      <c r="R327" s="31"/>
      <c r="S327" s="31"/>
      <c r="T327" s="31"/>
      <c r="U327" s="31"/>
    </row>
    <row r="328" spans="1:21" s="37" customFormat="1" ht="15">
      <c r="A328" s="35"/>
      <c r="B328" s="72" t="s">
        <v>359</v>
      </c>
      <c r="C328" s="61" t="s">
        <v>178</v>
      </c>
      <c r="D328" s="61"/>
      <c r="E328" s="102"/>
      <c r="F328" s="106"/>
      <c r="G328" s="75"/>
      <c r="H328" s="31"/>
      <c r="I328" s="31"/>
      <c r="L328" s="34"/>
      <c r="M328" s="34"/>
      <c r="N328" s="34"/>
      <c r="O328" s="34"/>
      <c r="P328" s="34"/>
      <c r="Q328" s="34"/>
      <c r="R328" s="34"/>
      <c r="S328" s="34"/>
      <c r="T328" s="34"/>
      <c r="U328" s="34"/>
    </row>
    <row r="329" spans="1:21" s="37" customFormat="1" ht="15">
      <c r="A329" s="35"/>
      <c r="B329" s="76" t="s">
        <v>360</v>
      </c>
      <c r="C329" s="65" t="s">
        <v>179</v>
      </c>
      <c r="D329" s="46" t="s">
        <v>11</v>
      </c>
      <c r="E329" s="46">
        <v>24</v>
      </c>
      <c r="F329" s="107"/>
      <c r="G329" s="43">
        <f>E329*F329</f>
        <v>0</v>
      </c>
      <c r="H329" s="31"/>
      <c r="I329" s="31"/>
      <c r="L329" s="34"/>
      <c r="M329" s="34"/>
      <c r="N329" s="34"/>
      <c r="O329" s="34"/>
      <c r="P329" s="34"/>
      <c r="Q329" s="34"/>
      <c r="R329" s="34"/>
      <c r="S329" s="34"/>
      <c r="T329" s="34"/>
      <c r="U329" s="34"/>
    </row>
    <row r="330" spans="1:21" s="37" customFormat="1" ht="15">
      <c r="A330" s="35"/>
      <c r="B330" s="76" t="s">
        <v>361</v>
      </c>
      <c r="C330" s="65" t="s">
        <v>180</v>
      </c>
      <c r="D330" s="46" t="s">
        <v>11</v>
      </c>
      <c r="E330" s="46">
        <v>6</v>
      </c>
      <c r="F330" s="107"/>
      <c r="G330" s="43">
        <f aca="true" t="shared" si="70" ref="G330:G332">E330*F330</f>
        <v>0</v>
      </c>
      <c r="H330" s="31"/>
      <c r="I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</row>
    <row r="331" spans="2:21" ht="15">
      <c r="B331" s="76" t="s">
        <v>362</v>
      </c>
      <c r="C331" s="65" t="s">
        <v>181</v>
      </c>
      <c r="D331" s="46" t="s">
        <v>11</v>
      </c>
      <c r="E331" s="46">
        <v>3</v>
      </c>
      <c r="F331" s="107"/>
      <c r="G331" s="43">
        <f t="shared" si="70"/>
        <v>0</v>
      </c>
      <c r="H331" s="33"/>
      <c r="I331" s="34"/>
      <c r="J331" s="37"/>
      <c r="K331" s="37"/>
      <c r="L331" s="34"/>
      <c r="M331" s="34"/>
      <c r="N331" s="34"/>
      <c r="O331" s="34"/>
      <c r="P331" s="34"/>
      <c r="Q331" s="34"/>
      <c r="R331" s="34"/>
      <c r="S331" s="34"/>
      <c r="T331" s="34"/>
      <c r="U331" s="34"/>
    </row>
    <row r="332" spans="1:21" s="37" customFormat="1" ht="15">
      <c r="A332" s="35"/>
      <c r="B332" s="76" t="s">
        <v>363</v>
      </c>
      <c r="C332" s="65" t="s">
        <v>66</v>
      </c>
      <c r="D332" s="46" t="s">
        <v>11</v>
      </c>
      <c r="E332" s="46">
        <v>3</v>
      </c>
      <c r="F332" s="107"/>
      <c r="G332" s="43">
        <f t="shared" si="70"/>
        <v>0</v>
      </c>
      <c r="H332" s="33"/>
      <c r="I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</row>
    <row r="333" spans="2:21" ht="15">
      <c r="B333" s="76" t="s">
        <v>414</v>
      </c>
      <c r="C333" s="65" t="s">
        <v>65</v>
      </c>
      <c r="D333" s="66" t="s">
        <v>11</v>
      </c>
      <c r="E333" s="21">
        <v>6</v>
      </c>
      <c r="F333" s="106"/>
      <c r="G333" s="43">
        <f>E333*F333</f>
        <v>0</v>
      </c>
      <c r="H333" s="33"/>
      <c r="I333" s="34"/>
      <c r="J333" s="37"/>
      <c r="K333" s="37"/>
      <c r="L333" s="34"/>
      <c r="M333" s="34"/>
      <c r="N333" s="34"/>
      <c r="O333" s="34"/>
      <c r="P333" s="34"/>
      <c r="Q333" s="34"/>
      <c r="R333" s="34"/>
      <c r="S333" s="34"/>
      <c r="T333" s="34"/>
      <c r="U333" s="34"/>
    </row>
    <row r="334" spans="2:21" ht="15">
      <c r="B334" s="72" t="s">
        <v>364</v>
      </c>
      <c r="C334" s="61" t="s">
        <v>184</v>
      </c>
      <c r="D334" s="66"/>
      <c r="E334" s="102"/>
      <c r="F334" s="106"/>
      <c r="G334" s="43"/>
      <c r="H334" s="33"/>
      <c r="I334" s="34"/>
      <c r="J334" s="37"/>
      <c r="K334" s="37"/>
      <c r="L334" s="34"/>
      <c r="M334" s="34"/>
      <c r="N334" s="34"/>
      <c r="O334" s="34"/>
      <c r="P334" s="34"/>
      <c r="Q334" s="34"/>
      <c r="R334" s="34"/>
      <c r="S334" s="34"/>
      <c r="T334" s="34"/>
      <c r="U334" s="34"/>
    </row>
    <row r="335" spans="2:21" ht="15">
      <c r="B335" s="76" t="s">
        <v>365</v>
      </c>
      <c r="C335" s="19" t="s">
        <v>186</v>
      </c>
      <c r="D335" s="66" t="s">
        <v>12</v>
      </c>
      <c r="E335" s="21">
        <v>21</v>
      </c>
      <c r="F335" s="106"/>
      <c r="G335" s="43">
        <f aca="true" t="shared" si="71" ref="G335:G336">E335*F335</f>
        <v>0</v>
      </c>
      <c r="H335" s="33"/>
      <c r="I335" s="34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</row>
    <row r="336" spans="2:21" ht="15">
      <c r="B336" s="76" t="s">
        <v>366</v>
      </c>
      <c r="C336" s="19" t="s">
        <v>188</v>
      </c>
      <c r="D336" s="66" t="s">
        <v>51</v>
      </c>
      <c r="E336" s="21">
        <v>6</v>
      </c>
      <c r="F336" s="106"/>
      <c r="G336" s="43">
        <f t="shared" si="71"/>
        <v>0</v>
      </c>
      <c r="H336" s="33"/>
      <c r="I336" s="34"/>
      <c r="J336" s="34"/>
      <c r="K336" s="34"/>
      <c r="L336" s="37"/>
      <c r="M336" s="37"/>
      <c r="N336" s="37"/>
      <c r="O336" s="37"/>
      <c r="P336" s="37"/>
      <c r="Q336" s="37"/>
      <c r="R336" s="37"/>
      <c r="S336" s="37"/>
      <c r="T336" s="37"/>
      <c r="U336" s="37"/>
    </row>
    <row r="337" spans="2:21" ht="15">
      <c r="B337" s="47">
        <v>6.7</v>
      </c>
      <c r="C337" s="38" t="s">
        <v>69</v>
      </c>
      <c r="D337" s="48"/>
      <c r="E337" s="48"/>
      <c r="F337" s="49"/>
      <c r="G337" s="49"/>
      <c r="H337" s="33"/>
      <c r="I337" s="37"/>
      <c r="J337" s="34"/>
      <c r="K337" s="34"/>
      <c r="L337" s="37"/>
      <c r="M337" s="37"/>
      <c r="N337" s="37"/>
      <c r="O337" s="37"/>
      <c r="P337" s="37"/>
      <c r="Q337" s="37"/>
      <c r="R337" s="37"/>
      <c r="S337" s="37"/>
      <c r="T337" s="37"/>
      <c r="U337" s="37"/>
    </row>
    <row r="338" spans="2:21" s="32" customFormat="1" ht="15">
      <c r="B338" s="57" t="s">
        <v>367</v>
      </c>
      <c r="C338" s="58" t="s">
        <v>168</v>
      </c>
      <c r="D338" s="21"/>
      <c r="E338" s="21"/>
      <c r="F338" s="43"/>
      <c r="G338" s="43"/>
      <c r="H338" s="36"/>
      <c r="I338" s="37"/>
      <c r="J338" s="54"/>
      <c r="K338" s="54"/>
      <c r="L338" s="37"/>
      <c r="M338" s="37"/>
      <c r="N338" s="37"/>
      <c r="O338" s="37"/>
      <c r="P338" s="37"/>
      <c r="Q338" s="37"/>
      <c r="R338" s="37"/>
      <c r="S338" s="37"/>
      <c r="T338" s="37"/>
      <c r="U338" s="37"/>
    </row>
    <row r="339" spans="2:21" ht="15">
      <c r="B339" s="44" t="s">
        <v>368</v>
      </c>
      <c r="C339" s="65" t="s">
        <v>89</v>
      </c>
      <c r="D339" s="62" t="s">
        <v>4</v>
      </c>
      <c r="E339" s="21">
        <v>39.36</v>
      </c>
      <c r="F339" s="45"/>
      <c r="G339" s="43">
        <f aca="true" t="shared" si="72" ref="G339">E339*F339</f>
        <v>0</v>
      </c>
      <c r="H339" s="36"/>
      <c r="I339" s="37"/>
      <c r="J339" s="54"/>
      <c r="K339" s="54"/>
      <c r="L339" s="37"/>
      <c r="M339" s="37"/>
      <c r="N339" s="37"/>
      <c r="O339" s="37"/>
      <c r="P339" s="37"/>
      <c r="Q339" s="37"/>
      <c r="R339" s="37"/>
      <c r="S339" s="37"/>
      <c r="T339" s="37"/>
      <c r="U339" s="37"/>
    </row>
    <row r="340" spans="2:21" ht="15">
      <c r="B340" s="139" t="s">
        <v>17</v>
      </c>
      <c r="C340" s="139"/>
      <c r="D340" s="139"/>
      <c r="E340" s="139"/>
      <c r="F340" s="139"/>
      <c r="G340" s="40">
        <f>SUM(G283:G339)</f>
        <v>0</v>
      </c>
      <c r="H340" s="36"/>
      <c r="I340" s="37"/>
      <c r="J340" s="34"/>
      <c r="K340" s="34"/>
      <c r="L340" s="37"/>
      <c r="M340" s="37"/>
      <c r="N340" s="37"/>
      <c r="O340" s="37"/>
      <c r="P340" s="37"/>
      <c r="Q340" s="37"/>
      <c r="R340" s="37"/>
      <c r="S340" s="37"/>
      <c r="T340" s="37"/>
      <c r="U340" s="37"/>
    </row>
    <row r="341" spans="8:21" ht="15">
      <c r="H341" s="36"/>
      <c r="I341" s="37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</row>
    <row r="342" spans="1:21" s="34" customFormat="1" ht="15">
      <c r="A342" s="35"/>
      <c r="B342" s="42">
        <v>7</v>
      </c>
      <c r="C342" s="141" t="s">
        <v>253</v>
      </c>
      <c r="D342" s="142"/>
      <c r="E342" s="142"/>
      <c r="F342" s="142"/>
      <c r="G342" s="143"/>
      <c r="H342" s="36"/>
      <c r="J342" s="31"/>
      <c r="L342" s="37"/>
      <c r="M342" s="37"/>
      <c r="N342" s="37"/>
      <c r="O342" s="37"/>
      <c r="P342" s="37"/>
      <c r="Q342" s="37"/>
      <c r="R342" s="37"/>
      <c r="S342" s="37"/>
      <c r="T342" s="37"/>
      <c r="U342" s="37"/>
    </row>
    <row r="343" spans="1:21" s="34" customFormat="1" ht="15">
      <c r="A343" s="35"/>
      <c r="B343" s="47">
        <v>7.1</v>
      </c>
      <c r="C343" s="38" t="s">
        <v>69</v>
      </c>
      <c r="D343" s="48"/>
      <c r="E343" s="48"/>
      <c r="F343" s="49"/>
      <c r="G343" s="49"/>
      <c r="H343" s="33"/>
      <c r="I343" s="55"/>
      <c r="J343" s="31"/>
      <c r="L343" s="37"/>
      <c r="M343" s="37"/>
      <c r="N343" s="37"/>
      <c r="O343" s="37"/>
      <c r="P343" s="37"/>
      <c r="Q343" s="37"/>
      <c r="R343" s="37"/>
      <c r="S343" s="37"/>
      <c r="T343" s="37"/>
      <c r="U343" s="37"/>
    </row>
    <row r="344" spans="1:21" s="34" customFormat="1" ht="15">
      <c r="A344" s="35"/>
      <c r="B344" s="57" t="s">
        <v>369</v>
      </c>
      <c r="C344" s="58" t="s">
        <v>168</v>
      </c>
      <c r="D344" s="21"/>
      <c r="E344" s="21"/>
      <c r="F344" s="43"/>
      <c r="G344" s="43"/>
      <c r="H344" s="36"/>
      <c r="I344" s="37"/>
      <c r="J344" s="31"/>
      <c r="L344" s="37"/>
      <c r="M344" s="37"/>
      <c r="N344" s="37"/>
      <c r="O344" s="37"/>
      <c r="P344" s="37"/>
      <c r="Q344" s="37"/>
      <c r="R344" s="37"/>
      <c r="S344" s="37"/>
      <c r="T344" s="37"/>
      <c r="U344" s="37"/>
    </row>
    <row r="345" spans="1:21" s="34" customFormat="1" ht="15">
      <c r="A345" s="35"/>
      <c r="B345" s="44" t="s">
        <v>370</v>
      </c>
      <c r="C345" s="65" t="s">
        <v>109</v>
      </c>
      <c r="D345" s="62" t="s">
        <v>4</v>
      </c>
      <c r="E345" s="46">
        <v>54</v>
      </c>
      <c r="F345" s="45"/>
      <c r="G345" s="43">
        <f aca="true" t="shared" si="73" ref="G345:G348">E345*F345</f>
        <v>0</v>
      </c>
      <c r="H345" s="36"/>
      <c r="I345" s="37"/>
      <c r="J345" s="31"/>
      <c r="L345" s="37"/>
      <c r="M345" s="37"/>
      <c r="N345" s="37"/>
      <c r="O345" s="37"/>
      <c r="P345" s="37"/>
      <c r="Q345" s="37"/>
      <c r="R345" s="37"/>
      <c r="S345" s="37"/>
      <c r="T345" s="37"/>
      <c r="U345" s="37"/>
    </row>
    <row r="346" spans="1:21" s="34" customFormat="1" ht="15">
      <c r="A346" s="35"/>
      <c r="B346" s="44" t="s">
        <v>371</v>
      </c>
      <c r="C346" s="65" t="s">
        <v>110</v>
      </c>
      <c r="D346" s="28" t="s">
        <v>4</v>
      </c>
      <c r="E346" s="46">
        <v>173</v>
      </c>
      <c r="F346" s="43"/>
      <c r="G346" s="43">
        <f t="shared" si="73"/>
        <v>0</v>
      </c>
      <c r="H346" s="36"/>
      <c r="I346" s="37"/>
      <c r="J346" s="31"/>
      <c r="L346" s="37"/>
      <c r="M346" s="37"/>
      <c r="N346" s="37"/>
      <c r="O346" s="37"/>
      <c r="P346" s="37"/>
      <c r="Q346" s="37"/>
      <c r="R346" s="37"/>
      <c r="S346" s="37"/>
      <c r="T346" s="37"/>
      <c r="U346" s="37"/>
    </row>
    <row r="347" spans="1:21" s="34" customFormat="1" ht="15">
      <c r="A347" s="35"/>
      <c r="B347" s="44" t="s">
        <v>372</v>
      </c>
      <c r="C347" s="65" t="s">
        <v>415</v>
      </c>
      <c r="D347" s="62" t="s">
        <v>4</v>
      </c>
      <c r="E347" s="46">
        <v>72.4</v>
      </c>
      <c r="F347" s="45"/>
      <c r="G347" s="43">
        <f t="shared" si="73"/>
        <v>0</v>
      </c>
      <c r="H347" s="36"/>
      <c r="I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</row>
    <row r="348" spans="1:11" s="37" customFormat="1" ht="15">
      <c r="A348" s="35"/>
      <c r="B348" s="44" t="s">
        <v>373</v>
      </c>
      <c r="C348" s="65" t="s">
        <v>416</v>
      </c>
      <c r="D348" s="62" t="s">
        <v>4</v>
      </c>
      <c r="E348" s="46">
        <v>100.5</v>
      </c>
      <c r="F348" s="45"/>
      <c r="G348" s="43">
        <f t="shared" si="73"/>
        <v>0</v>
      </c>
      <c r="H348" s="36"/>
      <c r="J348" s="34"/>
      <c r="K348" s="34"/>
    </row>
    <row r="349" spans="1:21" s="37" customFormat="1" ht="15">
      <c r="A349" s="35"/>
      <c r="B349" s="44" t="s">
        <v>374</v>
      </c>
      <c r="C349" s="29" t="s">
        <v>404</v>
      </c>
      <c r="D349" s="62" t="s">
        <v>4</v>
      </c>
      <c r="E349" s="46">
        <v>22.3</v>
      </c>
      <c r="F349" s="43"/>
      <c r="G349" s="43">
        <f>E349*F349</f>
        <v>0</v>
      </c>
      <c r="H349" s="36"/>
      <c r="J349" s="54"/>
      <c r="K349" s="54"/>
      <c r="L349" s="34"/>
      <c r="M349" s="34"/>
      <c r="N349" s="34"/>
      <c r="O349" s="34"/>
      <c r="P349" s="34"/>
      <c r="Q349" s="34"/>
      <c r="R349" s="34"/>
      <c r="S349" s="34"/>
      <c r="T349" s="34"/>
      <c r="U349" s="34"/>
    </row>
    <row r="350" spans="1:21" s="37" customFormat="1" ht="15">
      <c r="A350" s="35"/>
      <c r="B350" s="57" t="s">
        <v>400</v>
      </c>
      <c r="C350" s="61" t="s">
        <v>16</v>
      </c>
      <c r="D350" s="62"/>
      <c r="E350" s="46"/>
      <c r="F350" s="45"/>
      <c r="G350" s="43"/>
      <c r="H350" s="36"/>
      <c r="L350" s="34"/>
      <c r="M350" s="34"/>
      <c r="N350" s="34"/>
      <c r="O350" s="34"/>
      <c r="P350" s="34"/>
      <c r="Q350" s="34"/>
      <c r="R350" s="34"/>
      <c r="S350" s="34"/>
      <c r="T350" s="34"/>
      <c r="U350" s="34"/>
    </row>
    <row r="351" spans="1:21" s="37" customFormat="1" ht="15">
      <c r="A351" s="35"/>
      <c r="B351" s="44" t="s">
        <v>401</v>
      </c>
      <c r="C351" s="29" t="s">
        <v>34</v>
      </c>
      <c r="D351" s="62" t="s">
        <v>12</v>
      </c>
      <c r="E351" s="21">
        <v>36</v>
      </c>
      <c r="F351" s="45"/>
      <c r="G351" s="43">
        <f aca="true" t="shared" si="74" ref="G351:G352">E351*F351</f>
        <v>0</v>
      </c>
      <c r="H351" s="36"/>
      <c r="L351" s="54"/>
      <c r="M351" s="54"/>
      <c r="N351" s="54"/>
      <c r="O351" s="54"/>
      <c r="P351" s="54"/>
      <c r="Q351" s="54"/>
      <c r="R351" s="54"/>
      <c r="S351" s="54"/>
      <c r="T351" s="54"/>
      <c r="U351" s="54"/>
    </row>
    <row r="352" spans="1:21" s="37" customFormat="1" ht="15">
      <c r="A352" s="35"/>
      <c r="B352" s="44" t="s">
        <v>402</v>
      </c>
      <c r="C352" s="29" t="s">
        <v>35</v>
      </c>
      <c r="D352" s="62" t="s">
        <v>12</v>
      </c>
      <c r="E352" s="21">
        <v>36</v>
      </c>
      <c r="F352" s="45"/>
      <c r="G352" s="43">
        <f t="shared" si="74"/>
        <v>0</v>
      </c>
      <c r="H352" s="36"/>
      <c r="I352" s="34"/>
      <c r="L352" s="54"/>
      <c r="M352" s="54"/>
      <c r="N352" s="54"/>
      <c r="O352" s="54"/>
      <c r="P352" s="54"/>
      <c r="Q352" s="54"/>
      <c r="R352" s="54"/>
      <c r="S352" s="54"/>
      <c r="T352" s="54"/>
      <c r="U352" s="54"/>
    </row>
    <row r="353" spans="1:21" s="37" customFormat="1" ht="15">
      <c r="A353" s="35"/>
      <c r="B353" s="139" t="s">
        <v>17</v>
      </c>
      <c r="C353" s="139"/>
      <c r="D353" s="139"/>
      <c r="E353" s="139"/>
      <c r="F353" s="139"/>
      <c r="G353" s="40">
        <f>SUM(G345:G352)</f>
        <v>0</v>
      </c>
      <c r="H353" s="33"/>
      <c r="I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</row>
    <row r="354" spans="1:21" s="37" customFormat="1" ht="15">
      <c r="A354" s="35"/>
      <c r="B354" s="31"/>
      <c r="C354" s="31"/>
      <c r="D354" s="31"/>
      <c r="E354" s="31"/>
      <c r="F354" s="31"/>
      <c r="G354" s="31"/>
      <c r="H354" s="33"/>
      <c r="I354" s="54"/>
      <c r="L354" s="34"/>
      <c r="M354" s="34"/>
      <c r="N354" s="34"/>
      <c r="O354" s="34"/>
      <c r="P354" s="34"/>
      <c r="Q354" s="34"/>
      <c r="R354" s="34"/>
      <c r="S354" s="34"/>
      <c r="T354" s="34"/>
      <c r="U354" s="34"/>
    </row>
    <row r="355" spans="1:11" s="34" customFormat="1" ht="15">
      <c r="A355" s="35"/>
      <c r="B355" s="41">
        <v>8</v>
      </c>
      <c r="C355" s="144" t="s">
        <v>254</v>
      </c>
      <c r="D355" s="145"/>
      <c r="E355" s="145"/>
      <c r="F355" s="145"/>
      <c r="G355" s="146"/>
      <c r="H355" s="53"/>
      <c r="I355" s="54"/>
      <c r="J355" s="37"/>
      <c r="K355" s="37"/>
    </row>
    <row r="356" spans="1:21" s="37" customFormat="1" ht="14.25">
      <c r="A356" s="35"/>
      <c r="B356" s="77">
        <v>8.1</v>
      </c>
      <c r="C356" s="19" t="s">
        <v>255</v>
      </c>
      <c r="D356" s="78" t="s">
        <v>10</v>
      </c>
      <c r="E356" s="66">
        <v>70</v>
      </c>
      <c r="F356" s="79"/>
      <c r="G356" s="26">
        <f>F356*E356</f>
        <v>0</v>
      </c>
      <c r="H356" s="53"/>
      <c r="I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</row>
    <row r="357" spans="1:21" s="37" customFormat="1" ht="15">
      <c r="A357" s="35"/>
      <c r="B357" s="77">
        <v>8.2</v>
      </c>
      <c r="C357" s="51" t="s">
        <v>256</v>
      </c>
      <c r="D357" s="80" t="s">
        <v>257</v>
      </c>
      <c r="E357" s="81">
        <v>1</v>
      </c>
      <c r="F357" s="26"/>
      <c r="G357" s="26">
        <f>F357*E357</f>
        <v>0</v>
      </c>
      <c r="H357" s="33"/>
      <c r="I357" s="34"/>
      <c r="J357" s="31"/>
      <c r="K357" s="31"/>
      <c r="L357" s="34"/>
      <c r="M357" s="34"/>
      <c r="N357" s="34"/>
      <c r="O357" s="34"/>
      <c r="P357" s="34"/>
      <c r="Q357" s="34"/>
      <c r="R357" s="34"/>
      <c r="S357" s="34"/>
      <c r="T357" s="34"/>
      <c r="U357" s="34"/>
    </row>
    <row r="358" spans="1:21" s="37" customFormat="1" ht="15">
      <c r="A358" s="35"/>
      <c r="B358" s="147" t="s">
        <v>17</v>
      </c>
      <c r="C358" s="148"/>
      <c r="D358" s="148"/>
      <c r="E358" s="148"/>
      <c r="F358" s="149"/>
      <c r="G358" s="40">
        <f>SUM(G356:G357)</f>
        <v>0</v>
      </c>
      <c r="H358" s="33"/>
      <c r="I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</row>
    <row r="359" spans="1:21" s="37" customFormat="1" ht="15.75" thickBot="1">
      <c r="A359" s="35"/>
      <c r="B359" s="82"/>
      <c r="C359" s="34"/>
      <c r="D359" s="83"/>
      <c r="E359" s="83"/>
      <c r="F359" s="84"/>
      <c r="G359" s="85"/>
      <c r="H359" s="33"/>
      <c r="I359" s="34"/>
      <c r="J359" s="31"/>
      <c r="K359" s="31"/>
      <c r="L359" s="34"/>
      <c r="M359" s="34"/>
      <c r="N359" s="34"/>
      <c r="O359" s="34"/>
      <c r="P359" s="34"/>
      <c r="Q359" s="34"/>
      <c r="R359" s="34"/>
      <c r="S359" s="34"/>
      <c r="T359" s="34"/>
      <c r="U359" s="34"/>
    </row>
    <row r="360" spans="1:21" s="37" customFormat="1" ht="15.75" thickBot="1">
      <c r="A360" s="35"/>
      <c r="B360" s="86"/>
      <c r="C360" s="87" t="s">
        <v>258</v>
      </c>
      <c r="D360" s="88"/>
      <c r="E360" s="89"/>
      <c r="F360" s="88"/>
      <c r="G360" s="90">
        <f>G25+G72+G141+G210+G279+G340+G353+G358</f>
        <v>0</v>
      </c>
      <c r="H360" s="33"/>
      <c r="I360" s="34"/>
      <c r="J360" s="31"/>
      <c r="K360" s="31"/>
      <c r="L360" s="34"/>
      <c r="M360" s="34"/>
      <c r="N360" s="34"/>
      <c r="O360" s="34"/>
      <c r="P360" s="34"/>
      <c r="Q360" s="34"/>
      <c r="R360" s="34"/>
      <c r="S360" s="34"/>
      <c r="T360" s="34"/>
      <c r="U360" s="34"/>
    </row>
    <row r="361" spans="1:21" s="37" customFormat="1" ht="15.75" thickBot="1">
      <c r="A361" s="35"/>
      <c r="B361" s="86"/>
      <c r="C361" s="87" t="s">
        <v>259</v>
      </c>
      <c r="D361" s="88"/>
      <c r="E361" s="91">
        <v>0.12</v>
      </c>
      <c r="F361" s="88"/>
      <c r="G361" s="92">
        <f>G360*E361</f>
        <v>0</v>
      </c>
      <c r="H361" s="33"/>
      <c r="I361" s="34"/>
      <c r="J361" s="31"/>
      <c r="K361" s="31"/>
      <c r="L361" s="34"/>
      <c r="M361" s="34"/>
      <c r="N361" s="34"/>
      <c r="O361" s="34"/>
      <c r="P361" s="34"/>
      <c r="Q361" s="34"/>
      <c r="R361" s="34"/>
      <c r="S361" s="34"/>
      <c r="T361" s="34"/>
      <c r="U361" s="34"/>
    </row>
    <row r="362" spans="1:21" s="37" customFormat="1" ht="15.75" thickBot="1">
      <c r="A362" s="35"/>
      <c r="B362" s="86"/>
      <c r="C362" s="87" t="s">
        <v>260</v>
      </c>
      <c r="D362" s="88"/>
      <c r="E362" s="91">
        <v>0.13</v>
      </c>
      <c r="F362" s="88"/>
      <c r="G362" s="90">
        <f>G360*E362</f>
        <v>0</v>
      </c>
      <c r="H362" s="33"/>
      <c r="I362" s="34"/>
      <c r="J362" s="31"/>
      <c r="K362" s="31"/>
      <c r="L362" s="34"/>
      <c r="M362" s="34"/>
      <c r="N362" s="34"/>
      <c r="O362" s="34"/>
      <c r="P362" s="34"/>
      <c r="Q362" s="34"/>
      <c r="R362" s="34"/>
      <c r="S362" s="34"/>
      <c r="T362" s="34"/>
      <c r="U362" s="34"/>
    </row>
    <row r="363" spans="1:21" s="37" customFormat="1" ht="15.75" thickBot="1">
      <c r="A363" s="35"/>
      <c r="B363" s="86"/>
      <c r="C363" s="87" t="s">
        <v>261</v>
      </c>
      <c r="D363" s="88"/>
      <c r="E363" s="89"/>
      <c r="F363" s="88"/>
      <c r="G363" s="92">
        <f>G362+G361+G360</f>
        <v>0</v>
      </c>
      <c r="H363" s="33"/>
      <c r="I363" s="34"/>
      <c r="J363" s="31"/>
      <c r="K363" s="31"/>
      <c r="L363" s="34"/>
      <c r="M363" s="34"/>
      <c r="N363" s="34"/>
      <c r="O363" s="34"/>
      <c r="P363" s="34"/>
      <c r="Q363" s="34"/>
      <c r="R363" s="34"/>
      <c r="S363" s="34"/>
      <c r="T363" s="34"/>
      <c r="U363" s="34"/>
    </row>
    <row r="364" spans="1:21" s="37" customFormat="1" ht="15.75" thickBot="1">
      <c r="A364" s="35"/>
      <c r="B364" s="93"/>
      <c r="C364" s="94" t="s">
        <v>262</v>
      </c>
      <c r="D364" s="95"/>
      <c r="E364" s="96">
        <v>0.19</v>
      </c>
      <c r="F364" s="97"/>
      <c r="G364" s="98">
        <f>E364*G363</f>
        <v>0</v>
      </c>
      <c r="H364" s="33"/>
      <c r="I364" s="34"/>
      <c r="J364" s="31"/>
      <c r="K364" s="31"/>
      <c r="L364" s="34"/>
      <c r="M364" s="34"/>
      <c r="N364" s="34"/>
      <c r="O364" s="34"/>
      <c r="P364" s="34"/>
      <c r="Q364" s="34"/>
      <c r="R364" s="34"/>
      <c r="S364" s="34"/>
      <c r="T364" s="34"/>
      <c r="U364" s="34"/>
    </row>
    <row r="365" spans="1:21" s="34" customFormat="1" ht="15.75" thickBot="1">
      <c r="A365" s="35"/>
      <c r="B365" s="86"/>
      <c r="C365" s="87" t="s">
        <v>263</v>
      </c>
      <c r="D365" s="88"/>
      <c r="E365" s="89"/>
      <c r="F365" s="88"/>
      <c r="G365" s="98">
        <f>G363+G364</f>
        <v>0</v>
      </c>
      <c r="H365" s="33"/>
      <c r="J365" s="32"/>
      <c r="K365" s="32"/>
      <c r="L365" s="54"/>
      <c r="M365" s="54"/>
      <c r="N365" s="54"/>
      <c r="O365" s="54"/>
      <c r="P365" s="54"/>
      <c r="Q365" s="54"/>
      <c r="R365" s="54"/>
      <c r="S365" s="54"/>
      <c r="T365" s="54"/>
      <c r="U365" s="54"/>
    </row>
    <row r="366" spans="1:21" s="34" customFormat="1" ht="15.75" thickBot="1">
      <c r="A366" s="35"/>
      <c r="B366" s="31"/>
      <c r="C366" s="31"/>
      <c r="D366" s="31"/>
      <c r="E366" s="31"/>
      <c r="F366" s="31"/>
      <c r="G366" s="31"/>
      <c r="H366" s="33"/>
      <c r="J366" s="31"/>
      <c r="K366" s="31"/>
      <c r="L366" s="37"/>
      <c r="M366" s="37"/>
      <c r="N366" s="37"/>
      <c r="O366" s="37"/>
      <c r="P366" s="37"/>
      <c r="Q366" s="37"/>
      <c r="R366" s="37"/>
      <c r="S366" s="37"/>
      <c r="T366" s="37"/>
      <c r="U366" s="37"/>
    </row>
    <row r="367" spans="1:21" s="54" customFormat="1" ht="15">
      <c r="A367" s="52"/>
      <c r="B367" s="117"/>
      <c r="C367" s="97"/>
      <c r="D367" s="97"/>
      <c r="E367" s="97"/>
      <c r="F367" s="97"/>
      <c r="G367" s="118"/>
      <c r="H367" s="33"/>
      <c r="I367" s="34"/>
      <c r="J367" s="31"/>
      <c r="K367" s="31"/>
      <c r="L367" s="37"/>
      <c r="M367" s="37"/>
      <c r="N367" s="37"/>
      <c r="O367" s="37"/>
      <c r="P367" s="37"/>
      <c r="Q367" s="37"/>
      <c r="R367" s="37"/>
      <c r="S367" s="37"/>
      <c r="T367" s="37"/>
      <c r="U367" s="37"/>
    </row>
    <row r="368" spans="1:21" s="54" customFormat="1" ht="15">
      <c r="A368" s="52"/>
      <c r="B368" s="119"/>
      <c r="C368" s="120"/>
      <c r="D368" s="120"/>
      <c r="E368" s="120"/>
      <c r="F368" s="120"/>
      <c r="G368" s="121"/>
      <c r="H368" s="33"/>
      <c r="J368" s="31"/>
      <c r="K368" s="31"/>
      <c r="L368" s="37"/>
      <c r="M368" s="37"/>
      <c r="N368" s="37"/>
      <c r="O368" s="37"/>
      <c r="P368" s="37"/>
      <c r="Q368" s="37"/>
      <c r="R368" s="37"/>
      <c r="S368" s="37"/>
      <c r="T368" s="37"/>
      <c r="U368" s="37"/>
    </row>
    <row r="369" spans="1:21" s="34" customFormat="1" ht="15">
      <c r="A369" s="35"/>
      <c r="B369" s="119"/>
      <c r="C369" s="120"/>
      <c r="D369" s="120"/>
      <c r="E369" s="120"/>
      <c r="F369" s="120"/>
      <c r="G369" s="121"/>
      <c r="H369" s="53"/>
      <c r="I369" s="37"/>
      <c r="J369" s="31"/>
      <c r="K369" s="31"/>
      <c r="L369" s="37"/>
      <c r="M369" s="37"/>
      <c r="N369" s="37"/>
      <c r="O369" s="37"/>
      <c r="P369" s="37"/>
      <c r="Q369" s="37"/>
      <c r="R369" s="37"/>
      <c r="S369" s="37"/>
      <c r="T369" s="37"/>
      <c r="U369" s="37"/>
    </row>
    <row r="370" spans="1:21" s="34" customFormat="1" ht="15.75">
      <c r="A370" s="35"/>
      <c r="B370" s="119"/>
      <c r="C370" s="122"/>
      <c r="D370" s="120"/>
      <c r="E370" s="120"/>
      <c r="F370" s="120"/>
      <c r="G370" s="121"/>
      <c r="H370" s="36"/>
      <c r="I370" s="37"/>
      <c r="J370" s="31"/>
      <c r="K370" s="31"/>
      <c r="L370" s="37"/>
      <c r="M370" s="37"/>
      <c r="N370" s="37"/>
      <c r="O370" s="37"/>
      <c r="P370" s="37"/>
      <c r="Q370" s="37"/>
      <c r="R370" s="37"/>
      <c r="S370" s="37"/>
      <c r="T370" s="37"/>
      <c r="U370" s="37"/>
    </row>
    <row r="371" spans="1:21" s="34" customFormat="1" ht="15">
      <c r="A371" s="35"/>
      <c r="B371" s="119"/>
      <c r="C371" s="123"/>
      <c r="D371" s="120"/>
      <c r="E371" s="120"/>
      <c r="F371" s="120"/>
      <c r="G371" s="121"/>
      <c r="H371" s="36"/>
      <c r="I371" s="37"/>
      <c r="J371" s="31"/>
      <c r="K371" s="31"/>
      <c r="L371" s="37"/>
      <c r="M371" s="37"/>
      <c r="N371" s="37"/>
      <c r="O371" s="37"/>
      <c r="P371" s="37"/>
      <c r="Q371" s="37"/>
      <c r="R371" s="37"/>
      <c r="S371" s="37"/>
      <c r="T371" s="37"/>
      <c r="U371" s="37"/>
    </row>
    <row r="372" spans="1:21" s="34" customFormat="1" ht="15">
      <c r="A372" s="35"/>
      <c r="B372" s="119"/>
      <c r="C372" s="127"/>
      <c r="D372" s="120"/>
      <c r="E372" s="120"/>
      <c r="F372" s="120"/>
      <c r="G372" s="121"/>
      <c r="H372" s="36"/>
      <c r="I372" s="37"/>
      <c r="J372" s="31"/>
      <c r="K372" s="31"/>
      <c r="L372" s="37"/>
      <c r="M372" s="37"/>
      <c r="N372" s="37"/>
      <c r="O372" s="37"/>
      <c r="P372" s="37"/>
      <c r="Q372" s="37"/>
      <c r="R372" s="37"/>
      <c r="S372" s="37"/>
      <c r="T372" s="37"/>
      <c r="U372" s="37"/>
    </row>
    <row r="373" spans="1:21" s="34" customFormat="1" ht="15.75">
      <c r="A373" s="35"/>
      <c r="B373" s="119"/>
      <c r="C373" s="128"/>
      <c r="D373" s="120"/>
      <c r="E373" s="120"/>
      <c r="F373" s="120"/>
      <c r="G373" s="121"/>
      <c r="H373" s="36"/>
      <c r="I373" s="37"/>
      <c r="J373" s="31"/>
      <c r="K373" s="31"/>
      <c r="L373" s="37"/>
      <c r="M373" s="37"/>
      <c r="N373" s="37"/>
      <c r="O373" s="37"/>
      <c r="P373" s="37"/>
      <c r="Q373" s="37"/>
      <c r="R373" s="37"/>
      <c r="S373" s="37"/>
      <c r="T373" s="37"/>
      <c r="U373" s="37"/>
    </row>
    <row r="374" spans="1:21" s="34" customFormat="1" ht="15.75">
      <c r="A374" s="35"/>
      <c r="B374" s="119"/>
      <c r="C374" s="130" t="s">
        <v>396</v>
      </c>
      <c r="D374" s="130"/>
      <c r="E374" s="130"/>
      <c r="F374" s="130"/>
      <c r="G374" s="121"/>
      <c r="H374" s="36"/>
      <c r="I374" s="37"/>
      <c r="J374" s="31"/>
      <c r="K374" s="31"/>
      <c r="L374" s="37"/>
      <c r="M374" s="37"/>
      <c r="N374" s="37"/>
      <c r="O374" s="37"/>
      <c r="P374" s="37"/>
      <c r="Q374" s="37"/>
      <c r="R374" s="37"/>
      <c r="S374" s="37"/>
      <c r="T374" s="37"/>
      <c r="U374" s="37"/>
    </row>
    <row r="375" spans="1:21" s="34" customFormat="1" ht="15">
      <c r="A375" s="35"/>
      <c r="B375" s="119"/>
      <c r="C375" s="131" t="s">
        <v>397</v>
      </c>
      <c r="D375" s="131"/>
      <c r="E375" s="131"/>
      <c r="F375" s="131"/>
      <c r="G375" s="121"/>
      <c r="H375" s="36"/>
      <c r="I375" s="37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</row>
    <row r="376" spans="1:21" s="34" customFormat="1" ht="15.75">
      <c r="A376" s="35"/>
      <c r="B376" s="119"/>
      <c r="C376" s="140" t="s">
        <v>408</v>
      </c>
      <c r="D376" s="130"/>
      <c r="E376" s="130"/>
      <c r="F376" s="130"/>
      <c r="G376" s="121"/>
      <c r="H376" s="36"/>
      <c r="I376" s="37"/>
      <c r="J376" s="31"/>
      <c r="K376" s="31"/>
      <c r="L376" s="37"/>
      <c r="M376" s="37"/>
      <c r="N376" s="37"/>
      <c r="O376" s="37"/>
      <c r="P376" s="37"/>
      <c r="Q376" s="37"/>
      <c r="R376" s="37"/>
      <c r="S376" s="37"/>
      <c r="T376" s="37"/>
      <c r="U376" s="37"/>
    </row>
    <row r="377" spans="1:21" s="34" customFormat="1" ht="15">
      <c r="A377" s="35"/>
      <c r="B377" s="119"/>
      <c r="C377" s="131" t="s">
        <v>409</v>
      </c>
      <c r="D377" s="131"/>
      <c r="E377" s="131"/>
      <c r="F377" s="131"/>
      <c r="G377" s="121"/>
      <c r="H377" s="36"/>
      <c r="I377" s="37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</row>
    <row r="378" spans="1:21" s="34" customFormat="1" ht="15.75" thickBot="1">
      <c r="A378" s="35"/>
      <c r="B378" s="124"/>
      <c r="C378" s="125"/>
      <c r="D378" s="125"/>
      <c r="E378" s="125"/>
      <c r="F378" s="125"/>
      <c r="G378" s="126"/>
      <c r="H378" s="36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</row>
    <row r="379" spans="1:21" s="34" customFormat="1" ht="15">
      <c r="A379" s="35"/>
      <c r="B379" s="31"/>
      <c r="C379" s="31"/>
      <c r="D379" s="31"/>
      <c r="E379" s="31"/>
      <c r="F379" s="31"/>
      <c r="G379" s="31"/>
      <c r="H379" s="31"/>
      <c r="I379" s="37"/>
      <c r="L379" s="31"/>
      <c r="M379" s="31"/>
      <c r="N379" s="31"/>
      <c r="O379" s="31"/>
      <c r="P379" s="31"/>
      <c r="Q379" s="31"/>
      <c r="R379" s="31"/>
      <c r="S379" s="31"/>
      <c r="T379" s="31"/>
      <c r="U379" s="31"/>
    </row>
    <row r="380" spans="1:21" s="34" customFormat="1" ht="15">
      <c r="A380" s="35"/>
      <c r="B380" s="31"/>
      <c r="C380" s="31"/>
      <c r="D380" s="31"/>
      <c r="E380" s="31"/>
      <c r="F380" s="31"/>
      <c r="G380" s="31"/>
      <c r="H380" s="36"/>
      <c r="I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</row>
    <row r="381" spans="1:21" s="34" customFormat="1" ht="15">
      <c r="A381" s="35"/>
      <c r="B381" s="31"/>
      <c r="C381" s="31"/>
      <c r="D381" s="31"/>
      <c r="E381" s="31"/>
      <c r="F381" s="31"/>
      <c r="G381" s="31"/>
      <c r="H381" s="31"/>
      <c r="I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</row>
    <row r="382" spans="1:21" s="34" customFormat="1" ht="15">
      <c r="A382" s="35"/>
      <c r="B382" s="31"/>
      <c r="C382" s="31"/>
      <c r="D382" s="31"/>
      <c r="E382" s="31"/>
      <c r="F382" s="31"/>
      <c r="G382" s="31"/>
      <c r="H382" s="31"/>
      <c r="I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</row>
    <row r="383" spans="1:21" s="54" customFormat="1" ht="15">
      <c r="A383" s="52"/>
      <c r="B383" s="31"/>
      <c r="C383" s="31"/>
      <c r="D383" s="31"/>
      <c r="E383" s="31"/>
      <c r="F383" s="31"/>
      <c r="G383" s="31"/>
      <c r="H383" s="31"/>
      <c r="I383" s="31"/>
      <c r="J383" s="34"/>
      <c r="K383" s="34"/>
      <c r="L383" s="32"/>
      <c r="M383" s="32"/>
      <c r="N383" s="32"/>
      <c r="O383" s="32"/>
      <c r="P383" s="32"/>
      <c r="Q383" s="32"/>
      <c r="R383" s="32"/>
      <c r="S383" s="32"/>
      <c r="T383" s="32"/>
      <c r="U383" s="32"/>
    </row>
    <row r="384" spans="1:21" s="37" customFormat="1" ht="15">
      <c r="A384" s="35"/>
      <c r="B384" s="31"/>
      <c r="C384" s="31"/>
      <c r="D384" s="31"/>
      <c r="E384" s="31"/>
      <c r="F384" s="31"/>
      <c r="G384" s="31"/>
      <c r="H384" s="31"/>
      <c r="I384" s="31"/>
      <c r="J384" s="34"/>
      <c r="K384" s="34"/>
      <c r="L384" s="31"/>
      <c r="M384" s="31"/>
      <c r="N384" s="31"/>
      <c r="O384" s="31"/>
      <c r="P384" s="31"/>
      <c r="Q384" s="31"/>
      <c r="R384" s="31"/>
      <c r="S384" s="31"/>
      <c r="T384" s="31"/>
      <c r="U384" s="31"/>
    </row>
    <row r="385" spans="1:21" s="37" customFormat="1" ht="15">
      <c r="A385" s="35"/>
      <c r="B385" s="31"/>
      <c r="C385" s="31"/>
      <c r="D385" s="31"/>
      <c r="E385" s="31"/>
      <c r="F385" s="31"/>
      <c r="G385" s="31"/>
      <c r="H385" s="31"/>
      <c r="I385" s="31"/>
      <c r="J385" s="34"/>
      <c r="K385" s="34"/>
      <c r="L385" s="31"/>
      <c r="M385" s="31"/>
      <c r="N385" s="31"/>
      <c r="O385" s="31"/>
      <c r="P385" s="31"/>
      <c r="Q385" s="31"/>
      <c r="R385" s="31"/>
      <c r="S385" s="31"/>
      <c r="T385" s="31"/>
      <c r="U385" s="31"/>
    </row>
    <row r="386" spans="1:21" s="37" customFormat="1" ht="15">
      <c r="A386" s="35"/>
      <c r="B386" s="31"/>
      <c r="C386" s="31"/>
      <c r="D386" s="31"/>
      <c r="E386" s="31"/>
      <c r="F386" s="31"/>
      <c r="G386" s="31"/>
      <c r="H386" s="31"/>
      <c r="I386" s="32"/>
      <c r="J386" s="34"/>
      <c r="K386" s="34"/>
      <c r="L386" s="31"/>
      <c r="M386" s="31"/>
      <c r="N386" s="31"/>
      <c r="O386" s="31"/>
      <c r="P386" s="31"/>
      <c r="Q386" s="31"/>
      <c r="R386" s="31"/>
      <c r="S386" s="31"/>
      <c r="T386" s="31"/>
      <c r="U386" s="31"/>
    </row>
    <row r="387" spans="1:21" s="37" customFormat="1" ht="15">
      <c r="A387" s="35"/>
      <c r="B387" s="31"/>
      <c r="C387" s="31"/>
      <c r="D387" s="31"/>
      <c r="E387" s="31"/>
      <c r="F387" s="31"/>
      <c r="G387" s="31"/>
      <c r="H387" s="32"/>
      <c r="I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</row>
    <row r="388" spans="1:21" s="37" customFormat="1" ht="15">
      <c r="A388" s="35"/>
      <c r="B388" s="31"/>
      <c r="C388" s="31"/>
      <c r="D388" s="31"/>
      <c r="E388" s="31"/>
      <c r="F388" s="31"/>
      <c r="G388" s="31"/>
      <c r="H388" s="31"/>
      <c r="I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</row>
    <row r="389" spans="1:21" s="37" customFormat="1" ht="15">
      <c r="A389" s="35"/>
      <c r="B389" s="31"/>
      <c r="C389" s="31"/>
      <c r="D389" s="31"/>
      <c r="E389" s="31"/>
      <c r="F389" s="31"/>
      <c r="G389" s="31"/>
      <c r="H389" s="31"/>
      <c r="I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</row>
    <row r="390" spans="1:21" s="37" customFormat="1" ht="15">
      <c r="A390" s="35"/>
      <c r="B390" s="31"/>
      <c r="C390" s="31"/>
      <c r="D390" s="31"/>
      <c r="E390" s="31"/>
      <c r="F390" s="31"/>
      <c r="G390" s="31"/>
      <c r="H390" s="31"/>
      <c r="I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</row>
    <row r="391" spans="10:11" ht="15">
      <c r="J391" s="37"/>
      <c r="K391" s="37"/>
    </row>
    <row r="392" spans="1:21" s="37" customFormat="1" ht="15">
      <c r="A392" s="35"/>
      <c r="B392" s="31"/>
      <c r="C392" s="31"/>
      <c r="D392" s="31"/>
      <c r="E392" s="31"/>
      <c r="F392" s="31"/>
      <c r="G392" s="31"/>
      <c r="H392" s="31"/>
      <c r="I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</row>
    <row r="393" spans="10:11" ht="15">
      <c r="J393" s="37"/>
      <c r="K393" s="37"/>
    </row>
    <row r="394" spans="10:11" ht="15">
      <c r="J394" s="34"/>
      <c r="K394" s="34"/>
    </row>
    <row r="395" spans="10:21" ht="15">
      <c r="J395" s="37"/>
      <c r="K395" s="37"/>
      <c r="L395" s="34"/>
      <c r="M395" s="34"/>
      <c r="N395" s="34"/>
      <c r="O395" s="34"/>
      <c r="P395" s="34"/>
      <c r="Q395" s="34"/>
      <c r="R395" s="34"/>
      <c r="S395" s="34"/>
      <c r="T395" s="34"/>
      <c r="U395" s="34"/>
    </row>
    <row r="396" spans="10:21" ht="15">
      <c r="J396" s="37"/>
      <c r="K396" s="37"/>
      <c r="L396" s="34"/>
      <c r="M396" s="34"/>
      <c r="N396" s="34"/>
      <c r="O396" s="34"/>
      <c r="P396" s="34"/>
      <c r="Q396" s="34"/>
      <c r="R396" s="34"/>
      <c r="S396" s="34"/>
      <c r="T396" s="34"/>
      <c r="U396" s="34"/>
    </row>
    <row r="397" spans="10:21" ht="15">
      <c r="J397" s="37"/>
      <c r="K397" s="37"/>
      <c r="L397" s="34"/>
      <c r="M397" s="34"/>
      <c r="N397" s="34"/>
      <c r="O397" s="34"/>
      <c r="P397" s="34"/>
      <c r="Q397" s="34"/>
      <c r="R397" s="34"/>
      <c r="S397" s="34"/>
      <c r="T397" s="34"/>
      <c r="U397" s="34"/>
    </row>
    <row r="398" spans="10:21" ht="15">
      <c r="J398" s="37"/>
      <c r="K398" s="37"/>
      <c r="L398" s="34"/>
      <c r="M398" s="34"/>
      <c r="N398" s="34"/>
      <c r="O398" s="34"/>
      <c r="P398" s="34"/>
      <c r="Q398" s="34"/>
      <c r="R398" s="34"/>
      <c r="S398" s="34"/>
      <c r="T398" s="34"/>
      <c r="U398" s="34"/>
    </row>
    <row r="399" spans="2:21" s="32" customFormat="1" ht="15">
      <c r="B399" s="31"/>
      <c r="C399" s="31"/>
      <c r="D399" s="31"/>
      <c r="E399" s="31"/>
      <c r="F399" s="31"/>
      <c r="G399" s="31"/>
      <c r="H399" s="31"/>
      <c r="I399" s="31"/>
      <c r="J399" s="37"/>
      <c r="K399" s="37"/>
      <c r="L399" s="34"/>
      <c r="M399" s="34"/>
      <c r="N399" s="34"/>
      <c r="O399" s="34"/>
      <c r="P399" s="34"/>
      <c r="Q399" s="34"/>
      <c r="R399" s="34"/>
      <c r="S399" s="34"/>
      <c r="T399" s="34"/>
      <c r="U399" s="34"/>
    </row>
    <row r="400" spans="10:21" ht="15">
      <c r="J400" s="37"/>
      <c r="K400" s="37"/>
      <c r="L400" s="34"/>
      <c r="M400" s="34"/>
      <c r="N400" s="34"/>
      <c r="O400" s="34"/>
      <c r="P400" s="34"/>
      <c r="Q400" s="34"/>
      <c r="R400" s="34"/>
      <c r="S400" s="34"/>
      <c r="T400" s="34"/>
      <c r="U400" s="34"/>
    </row>
    <row r="401" spans="10:21" ht="15">
      <c r="J401" s="37"/>
      <c r="K401" s="37"/>
      <c r="L401" s="34"/>
      <c r="M401" s="34"/>
      <c r="N401" s="34"/>
      <c r="O401" s="34"/>
      <c r="P401" s="34"/>
      <c r="Q401" s="34"/>
      <c r="R401" s="34"/>
      <c r="S401" s="34"/>
      <c r="T401" s="34"/>
      <c r="U401" s="34"/>
    </row>
    <row r="402" spans="10:21" ht="15">
      <c r="J402" s="37"/>
      <c r="K402" s="37"/>
      <c r="L402" s="34"/>
      <c r="M402" s="34"/>
      <c r="N402" s="34"/>
      <c r="O402" s="34"/>
      <c r="P402" s="34"/>
      <c r="Q402" s="34"/>
      <c r="R402" s="34"/>
      <c r="S402" s="34"/>
      <c r="T402" s="34"/>
      <c r="U402" s="34"/>
    </row>
    <row r="403" spans="10:21" ht="15"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</row>
    <row r="404" spans="10:21" ht="15">
      <c r="J404" s="34"/>
      <c r="K404" s="34"/>
      <c r="L404" s="37"/>
      <c r="M404" s="37"/>
      <c r="N404" s="37"/>
      <c r="O404" s="37"/>
      <c r="P404" s="37"/>
      <c r="Q404" s="37"/>
      <c r="R404" s="37"/>
      <c r="S404" s="37"/>
      <c r="T404" s="37"/>
      <c r="U404" s="37"/>
    </row>
    <row r="405" spans="10:21" ht="15">
      <c r="J405" s="34"/>
      <c r="K405" s="34"/>
      <c r="L405" s="37"/>
      <c r="M405" s="37"/>
      <c r="N405" s="37"/>
      <c r="O405" s="37"/>
      <c r="P405" s="37"/>
      <c r="Q405" s="37"/>
      <c r="R405" s="37"/>
      <c r="S405" s="37"/>
      <c r="T405" s="37"/>
      <c r="U405" s="37"/>
    </row>
    <row r="406" spans="10:21" ht="15">
      <c r="J406" s="54"/>
      <c r="K406" s="54"/>
      <c r="L406" s="37"/>
      <c r="M406" s="37"/>
      <c r="N406" s="37"/>
      <c r="O406" s="37"/>
      <c r="P406" s="37"/>
      <c r="Q406" s="37"/>
      <c r="R406" s="37"/>
      <c r="S406" s="37"/>
      <c r="T406" s="37"/>
      <c r="U406" s="37"/>
    </row>
    <row r="407" spans="10:21" ht="15">
      <c r="J407" s="54"/>
      <c r="K407" s="54"/>
      <c r="L407" s="37"/>
      <c r="M407" s="37"/>
      <c r="N407" s="37"/>
      <c r="O407" s="37"/>
      <c r="P407" s="37"/>
      <c r="Q407" s="37"/>
      <c r="R407" s="37"/>
      <c r="S407" s="37"/>
      <c r="T407" s="37"/>
      <c r="U407" s="37"/>
    </row>
    <row r="408" spans="10:21" ht="15">
      <c r="J408" s="34"/>
      <c r="K408" s="34"/>
      <c r="L408" s="37"/>
      <c r="M408" s="37"/>
      <c r="N408" s="37"/>
      <c r="O408" s="37"/>
      <c r="P408" s="37"/>
      <c r="Q408" s="37"/>
      <c r="R408" s="37"/>
      <c r="S408" s="37"/>
      <c r="T408" s="37"/>
      <c r="U408" s="37"/>
    </row>
    <row r="409" spans="10:21" ht="15">
      <c r="J409" s="34"/>
      <c r="K409" s="34"/>
      <c r="L409" s="37"/>
      <c r="M409" s="37"/>
      <c r="N409" s="37"/>
      <c r="O409" s="37"/>
      <c r="P409" s="37"/>
      <c r="Q409" s="37"/>
      <c r="R409" s="37"/>
      <c r="S409" s="37"/>
      <c r="T409" s="37"/>
      <c r="U409" s="37"/>
    </row>
    <row r="410" spans="10:21" ht="15"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</row>
    <row r="411" spans="1:21" s="34" customFormat="1" ht="15">
      <c r="A411" s="35"/>
      <c r="B411" s="31"/>
      <c r="C411" s="31"/>
      <c r="D411" s="31"/>
      <c r="E411" s="31"/>
      <c r="F411" s="31"/>
      <c r="G411" s="31"/>
      <c r="H411" s="31"/>
      <c r="I411" s="31"/>
      <c r="L411" s="37"/>
      <c r="M411" s="37"/>
      <c r="N411" s="37"/>
      <c r="O411" s="37"/>
      <c r="P411" s="37"/>
      <c r="Q411" s="37"/>
      <c r="R411" s="37"/>
      <c r="S411" s="37"/>
      <c r="T411" s="37"/>
      <c r="U411" s="37"/>
    </row>
    <row r="412" spans="1:21" s="34" customFormat="1" ht="15">
      <c r="A412" s="35"/>
      <c r="B412" s="31"/>
      <c r="C412" s="31"/>
      <c r="D412" s="31"/>
      <c r="E412" s="31"/>
      <c r="F412" s="31"/>
      <c r="G412" s="31"/>
      <c r="H412" s="31"/>
      <c r="I412" s="31"/>
      <c r="L412" s="37"/>
      <c r="M412" s="37"/>
      <c r="N412" s="37"/>
      <c r="O412" s="37"/>
      <c r="P412" s="37"/>
      <c r="Q412" s="37"/>
      <c r="R412" s="37"/>
      <c r="S412" s="37"/>
      <c r="T412" s="37"/>
      <c r="U412" s="37"/>
    </row>
    <row r="413" spans="1:19" s="34" customFormat="1" ht="15">
      <c r="A413" s="35"/>
      <c r="B413" s="31"/>
      <c r="C413" s="31"/>
      <c r="D413" s="31"/>
      <c r="E413" s="31"/>
      <c r="F413" s="31"/>
      <c r="G413" s="31"/>
      <c r="H413" s="31"/>
      <c r="J413" s="37"/>
      <c r="K413" s="37"/>
      <c r="L413" s="37"/>
      <c r="M413" s="37"/>
      <c r="N413" s="37"/>
      <c r="O413" s="37"/>
      <c r="P413" s="37"/>
      <c r="Q413" s="37"/>
      <c r="R413" s="37"/>
      <c r="S413" s="37"/>
    </row>
    <row r="414" spans="1:19" s="34" customFormat="1" ht="15">
      <c r="A414" s="35"/>
      <c r="B414" s="31"/>
      <c r="C414" s="31"/>
      <c r="D414" s="31"/>
      <c r="E414" s="31"/>
      <c r="F414" s="31"/>
      <c r="G414" s="31"/>
      <c r="H414" s="31"/>
      <c r="J414" s="37"/>
      <c r="K414" s="37"/>
      <c r="L414" s="37"/>
      <c r="M414" s="37"/>
      <c r="N414" s="37"/>
      <c r="O414" s="37"/>
      <c r="P414" s="37"/>
      <c r="Q414" s="37"/>
      <c r="R414" s="37"/>
      <c r="S414" s="37"/>
    </row>
    <row r="415" spans="1:19" s="34" customFormat="1" ht="15">
      <c r="A415" s="35"/>
      <c r="B415" s="31"/>
      <c r="C415" s="31"/>
      <c r="D415" s="31"/>
      <c r="E415" s="31"/>
      <c r="F415" s="31"/>
      <c r="G415" s="31"/>
      <c r="H415" s="31"/>
      <c r="J415" s="37"/>
      <c r="K415" s="37"/>
      <c r="L415" s="37"/>
      <c r="M415" s="37"/>
      <c r="N415" s="37"/>
      <c r="O415" s="37"/>
      <c r="P415" s="37"/>
      <c r="Q415" s="37"/>
      <c r="R415" s="37"/>
      <c r="S415" s="37"/>
    </row>
    <row r="416" spans="1:19" s="34" customFormat="1" ht="15">
      <c r="A416" s="35"/>
      <c r="B416" s="31"/>
      <c r="C416" s="31"/>
      <c r="D416" s="31"/>
      <c r="E416" s="31"/>
      <c r="F416" s="31"/>
      <c r="G416" s="31"/>
      <c r="H416" s="31"/>
      <c r="J416" s="37"/>
      <c r="K416" s="37"/>
      <c r="L416" s="37"/>
      <c r="M416" s="37"/>
      <c r="N416" s="37"/>
      <c r="O416" s="37"/>
      <c r="P416" s="37"/>
      <c r="Q416" s="37"/>
      <c r="R416" s="37"/>
      <c r="S416" s="37"/>
    </row>
    <row r="417" spans="1:19" s="34" customFormat="1" ht="15">
      <c r="A417" s="35"/>
      <c r="B417" s="31"/>
      <c r="C417" s="31"/>
      <c r="D417" s="31"/>
      <c r="E417" s="31"/>
      <c r="F417" s="31"/>
      <c r="G417" s="31"/>
      <c r="H417" s="31"/>
      <c r="J417" s="37"/>
      <c r="K417" s="37"/>
      <c r="L417" s="37"/>
      <c r="M417" s="37"/>
      <c r="N417" s="37"/>
      <c r="O417" s="37"/>
      <c r="P417" s="37"/>
      <c r="Q417" s="37"/>
      <c r="R417" s="37"/>
      <c r="S417" s="37"/>
    </row>
    <row r="418" spans="1:19" s="34" customFormat="1" ht="15">
      <c r="A418" s="35"/>
      <c r="B418" s="31"/>
      <c r="C418" s="31"/>
      <c r="D418" s="31"/>
      <c r="E418" s="31"/>
      <c r="F418" s="31"/>
      <c r="G418" s="31"/>
      <c r="J418" s="37"/>
      <c r="K418" s="37"/>
      <c r="L418" s="37"/>
      <c r="M418" s="37"/>
      <c r="N418" s="37"/>
      <c r="O418" s="37"/>
      <c r="P418" s="37"/>
      <c r="Q418" s="37"/>
      <c r="R418" s="37"/>
      <c r="S418" s="37"/>
    </row>
    <row r="419" spans="1:9" s="37" customFormat="1" ht="15">
      <c r="A419" s="35"/>
      <c r="B419" s="31"/>
      <c r="C419" s="31"/>
      <c r="D419" s="31"/>
      <c r="E419" s="31"/>
      <c r="F419" s="31"/>
      <c r="G419" s="31"/>
      <c r="H419" s="34"/>
      <c r="I419" s="34"/>
    </row>
    <row r="420" spans="1:19" s="37" customFormat="1" ht="15">
      <c r="A420" s="35"/>
      <c r="B420" s="31"/>
      <c r="C420" s="31"/>
      <c r="D420" s="31"/>
      <c r="E420" s="31"/>
      <c r="F420" s="31"/>
      <c r="G420" s="31"/>
      <c r="H420" s="54"/>
      <c r="I420" s="54"/>
      <c r="J420" s="34"/>
      <c r="K420" s="34"/>
      <c r="L420" s="34"/>
      <c r="M420" s="34"/>
      <c r="N420" s="34"/>
      <c r="O420" s="34"/>
      <c r="P420" s="34"/>
      <c r="Q420" s="34"/>
      <c r="R420" s="34"/>
      <c r="S420" s="34"/>
    </row>
    <row r="421" spans="1:19" s="37" customFormat="1" ht="15">
      <c r="A421" s="35"/>
      <c r="B421" s="31"/>
      <c r="C421" s="31"/>
      <c r="D421" s="31"/>
      <c r="E421" s="31"/>
      <c r="F421" s="31"/>
      <c r="G421" s="31"/>
      <c r="J421" s="34"/>
      <c r="K421" s="34"/>
      <c r="L421" s="34"/>
      <c r="M421" s="34"/>
      <c r="N421" s="34"/>
      <c r="O421" s="34"/>
      <c r="P421" s="34"/>
      <c r="Q421" s="34"/>
      <c r="R421" s="34"/>
      <c r="S421" s="34"/>
    </row>
    <row r="422" spans="1:19" s="37" customFormat="1" ht="15">
      <c r="A422" s="35"/>
      <c r="B422" s="31"/>
      <c r="C422" s="31"/>
      <c r="D422" s="31"/>
      <c r="E422" s="31"/>
      <c r="F422" s="31"/>
      <c r="G422" s="31"/>
      <c r="J422" s="54"/>
      <c r="K422" s="54"/>
      <c r="L422" s="54"/>
      <c r="M422" s="54"/>
      <c r="N422" s="54"/>
      <c r="O422" s="54"/>
      <c r="P422" s="54"/>
      <c r="Q422" s="54"/>
      <c r="R422" s="54"/>
      <c r="S422" s="54"/>
    </row>
    <row r="423" spans="1:19" s="37" customFormat="1" ht="15">
      <c r="A423" s="35"/>
      <c r="B423" s="31"/>
      <c r="C423" s="31"/>
      <c r="D423" s="31"/>
      <c r="E423" s="31"/>
      <c r="F423" s="31"/>
      <c r="G423" s="31"/>
      <c r="J423" s="54"/>
      <c r="K423" s="54"/>
      <c r="L423" s="54"/>
      <c r="M423" s="54"/>
      <c r="N423" s="54"/>
      <c r="O423" s="54"/>
      <c r="P423" s="54"/>
      <c r="Q423" s="54"/>
      <c r="R423" s="54"/>
      <c r="S423" s="54"/>
    </row>
    <row r="424" spans="1:19" s="37" customFormat="1" ht="15">
      <c r="A424" s="35"/>
      <c r="B424" s="31"/>
      <c r="C424" s="31"/>
      <c r="D424" s="31"/>
      <c r="E424" s="31"/>
      <c r="F424" s="31"/>
      <c r="G424" s="31"/>
      <c r="J424" s="34"/>
      <c r="K424" s="34"/>
      <c r="L424" s="34"/>
      <c r="M424" s="34"/>
      <c r="N424" s="34"/>
      <c r="O424" s="34"/>
      <c r="P424" s="34"/>
      <c r="Q424" s="34"/>
      <c r="R424" s="34"/>
      <c r="S424" s="34"/>
    </row>
    <row r="425" spans="1:19" s="37" customFormat="1" ht="15">
      <c r="A425" s="35"/>
      <c r="B425" s="31"/>
      <c r="C425" s="31"/>
      <c r="D425" s="31"/>
      <c r="E425" s="31"/>
      <c r="F425" s="31"/>
      <c r="G425" s="31"/>
      <c r="J425" s="34"/>
      <c r="K425" s="34"/>
      <c r="L425" s="34"/>
      <c r="M425" s="34"/>
      <c r="N425" s="34"/>
      <c r="O425" s="34"/>
      <c r="P425" s="34"/>
      <c r="Q425" s="34"/>
      <c r="R425" s="34"/>
      <c r="S425" s="34"/>
    </row>
    <row r="426" spans="1:9" s="34" customFormat="1" ht="15">
      <c r="A426" s="35"/>
      <c r="B426" s="31"/>
      <c r="C426" s="31"/>
      <c r="D426" s="31"/>
      <c r="E426" s="31"/>
      <c r="F426" s="31"/>
      <c r="G426" s="31"/>
      <c r="H426" s="37"/>
      <c r="I426" s="37"/>
    </row>
    <row r="427" spans="1:19" s="37" customFormat="1" ht="15">
      <c r="A427" s="35"/>
      <c r="B427" s="31"/>
      <c r="C427" s="31"/>
      <c r="D427" s="31"/>
      <c r="E427" s="31"/>
      <c r="F427" s="31"/>
      <c r="G427" s="31"/>
      <c r="J427" s="34"/>
      <c r="K427" s="34"/>
      <c r="L427" s="34"/>
      <c r="M427" s="34"/>
      <c r="N427" s="34"/>
      <c r="O427" s="34"/>
      <c r="P427" s="34"/>
      <c r="Q427" s="34"/>
      <c r="R427" s="34"/>
      <c r="S427" s="34"/>
    </row>
    <row r="428" spans="1:19" s="37" customFormat="1" ht="15">
      <c r="A428" s="35"/>
      <c r="B428" s="31"/>
      <c r="C428" s="31"/>
      <c r="D428" s="31"/>
      <c r="E428" s="31"/>
      <c r="F428" s="31"/>
      <c r="G428" s="31"/>
      <c r="H428" s="31"/>
      <c r="I428" s="31"/>
      <c r="J428" s="34"/>
      <c r="K428" s="34"/>
      <c r="L428" s="34"/>
      <c r="M428" s="34"/>
      <c r="N428" s="34"/>
      <c r="O428" s="34"/>
      <c r="P428" s="34"/>
      <c r="Q428" s="34"/>
      <c r="R428" s="34"/>
      <c r="S428" s="34"/>
    </row>
    <row r="429" spans="1:19" s="37" customFormat="1" ht="15">
      <c r="A429" s="35"/>
      <c r="B429" s="31"/>
      <c r="C429" s="31"/>
      <c r="D429" s="31"/>
      <c r="E429" s="31"/>
      <c r="F429" s="31"/>
      <c r="G429" s="31"/>
      <c r="J429" s="34"/>
      <c r="K429" s="34"/>
      <c r="L429" s="34"/>
      <c r="M429" s="34"/>
      <c r="N429" s="34"/>
      <c r="O429" s="34"/>
      <c r="P429" s="34"/>
      <c r="Q429" s="34"/>
      <c r="R429" s="34"/>
      <c r="S429" s="34"/>
    </row>
    <row r="430" spans="1:19" s="37" customFormat="1" ht="15">
      <c r="A430" s="35"/>
      <c r="B430" s="31"/>
      <c r="C430" s="31"/>
      <c r="D430" s="31"/>
      <c r="E430" s="31"/>
      <c r="F430" s="31"/>
      <c r="G430" s="31"/>
      <c r="H430" s="31"/>
      <c r="I430" s="31"/>
      <c r="J430" s="34"/>
      <c r="K430" s="34"/>
      <c r="L430" s="34"/>
      <c r="M430" s="34"/>
      <c r="N430" s="34"/>
      <c r="O430" s="34"/>
      <c r="P430" s="34"/>
      <c r="Q430" s="34"/>
      <c r="R430" s="34"/>
      <c r="S430" s="34"/>
    </row>
    <row r="431" spans="1:19" s="37" customFormat="1" ht="15">
      <c r="A431" s="35"/>
      <c r="B431" s="31"/>
      <c r="C431" s="31"/>
      <c r="D431" s="31"/>
      <c r="E431" s="31"/>
      <c r="F431" s="31"/>
      <c r="G431" s="31"/>
      <c r="H431" s="31"/>
      <c r="I431" s="31"/>
      <c r="J431" s="34"/>
      <c r="K431" s="34"/>
      <c r="L431" s="34"/>
      <c r="M431" s="34"/>
      <c r="N431" s="34"/>
      <c r="O431" s="34"/>
      <c r="P431" s="34"/>
      <c r="Q431" s="34"/>
      <c r="R431" s="34"/>
      <c r="S431" s="34"/>
    </row>
    <row r="432" spans="1:19" s="37" customFormat="1" ht="15">
      <c r="A432" s="35"/>
      <c r="B432" s="31"/>
      <c r="C432" s="31"/>
      <c r="D432" s="31"/>
      <c r="E432" s="31"/>
      <c r="F432" s="31"/>
      <c r="G432" s="31"/>
      <c r="H432" s="31"/>
      <c r="I432" s="31"/>
      <c r="J432" s="34"/>
      <c r="K432" s="34"/>
      <c r="L432" s="34"/>
      <c r="M432" s="34"/>
      <c r="N432" s="34"/>
      <c r="O432" s="34"/>
      <c r="P432" s="34"/>
      <c r="Q432" s="34"/>
      <c r="R432" s="34"/>
      <c r="S432" s="34"/>
    </row>
    <row r="433" spans="1:19" s="37" customFormat="1" ht="15">
      <c r="A433" s="35"/>
      <c r="B433" s="31"/>
      <c r="C433" s="31"/>
      <c r="D433" s="31"/>
      <c r="E433" s="31"/>
      <c r="F433" s="31"/>
      <c r="G433" s="31"/>
      <c r="H433" s="31"/>
      <c r="I433" s="31"/>
      <c r="J433" s="34"/>
      <c r="K433" s="34"/>
      <c r="L433" s="34"/>
      <c r="M433" s="34"/>
      <c r="N433" s="34"/>
      <c r="O433" s="34"/>
      <c r="P433" s="34"/>
      <c r="Q433" s="34"/>
      <c r="R433" s="34"/>
      <c r="S433" s="34"/>
    </row>
    <row r="434" spans="1:19" s="37" customFormat="1" ht="15">
      <c r="A434" s="35"/>
      <c r="B434" s="31"/>
      <c r="C434" s="31"/>
      <c r="D434" s="31"/>
      <c r="E434" s="31"/>
      <c r="F434" s="31"/>
      <c r="G434" s="31"/>
      <c r="H434" s="31"/>
      <c r="I434" s="31"/>
      <c r="J434" s="34"/>
      <c r="K434" s="34"/>
      <c r="L434" s="34"/>
      <c r="M434" s="34"/>
      <c r="N434" s="34"/>
      <c r="O434" s="34"/>
      <c r="P434" s="34"/>
      <c r="Q434" s="34"/>
      <c r="R434" s="34"/>
      <c r="S434" s="34"/>
    </row>
    <row r="435" spans="1:19" s="37" customFormat="1" ht="15">
      <c r="A435" s="35"/>
      <c r="B435" s="31"/>
      <c r="C435" s="31"/>
      <c r="D435" s="31"/>
      <c r="E435" s="31"/>
      <c r="F435" s="31"/>
      <c r="G435" s="31"/>
      <c r="H435" s="31"/>
      <c r="I435" s="31"/>
      <c r="J435" s="34"/>
      <c r="K435" s="34"/>
      <c r="L435" s="34"/>
      <c r="M435" s="34"/>
      <c r="N435" s="34"/>
      <c r="O435" s="34"/>
      <c r="P435" s="34"/>
      <c r="Q435" s="34"/>
      <c r="R435" s="34"/>
      <c r="S435" s="34"/>
    </row>
    <row r="436" spans="1:19" s="34" customFormat="1" ht="15">
      <c r="A436" s="35"/>
      <c r="B436" s="31"/>
      <c r="C436" s="31"/>
      <c r="D436" s="31"/>
      <c r="E436" s="31"/>
      <c r="F436" s="31"/>
      <c r="G436" s="31"/>
      <c r="H436" s="32"/>
      <c r="I436" s="32"/>
      <c r="J436" s="54"/>
      <c r="K436" s="54"/>
      <c r="L436" s="54"/>
      <c r="M436" s="54"/>
      <c r="N436" s="54"/>
      <c r="O436" s="54"/>
      <c r="P436" s="54"/>
      <c r="Q436" s="54"/>
      <c r="R436" s="54"/>
      <c r="S436" s="54"/>
    </row>
    <row r="437" spans="1:19" s="34" customFormat="1" ht="15">
      <c r="A437" s="35"/>
      <c r="B437" s="31"/>
      <c r="C437" s="31"/>
      <c r="D437" s="31"/>
      <c r="E437" s="31"/>
      <c r="F437" s="31"/>
      <c r="G437" s="31"/>
      <c r="H437" s="31"/>
      <c r="I437" s="31"/>
      <c r="J437" s="37"/>
      <c r="K437" s="37"/>
      <c r="L437" s="37"/>
      <c r="M437" s="37"/>
      <c r="N437" s="37"/>
      <c r="O437" s="37"/>
      <c r="P437" s="37"/>
      <c r="Q437" s="37"/>
      <c r="R437" s="37"/>
      <c r="S437" s="37"/>
    </row>
    <row r="438" spans="1:19" s="54" customFormat="1" ht="15">
      <c r="A438" s="52"/>
      <c r="B438" s="31"/>
      <c r="C438" s="31"/>
      <c r="D438" s="31"/>
      <c r="E438" s="31"/>
      <c r="F438" s="31"/>
      <c r="G438" s="31"/>
      <c r="H438" s="31"/>
      <c r="I438" s="31"/>
      <c r="J438" s="37"/>
      <c r="K438" s="37"/>
      <c r="L438" s="37"/>
      <c r="M438" s="37"/>
      <c r="N438" s="37"/>
      <c r="O438" s="37"/>
      <c r="P438" s="37"/>
      <c r="Q438" s="37"/>
      <c r="R438" s="37"/>
      <c r="S438" s="37"/>
    </row>
    <row r="439" spans="1:19" s="54" customFormat="1" ht="15">
      <c r="A439" s="52"/>
      <c r="B439" s="31"/>
      <c r="C439" s="31"/>
      <c r="D439" s="31"/>
      <c r="E439" s="31"/>
      <c r="F439" s="31"/>
      <c r="G439" s="31"/>
      <c r="H439" s="31"/>
      <c r="I439" s="31"/>
      <c r="J439" s="37"/>
      <c r="K439" s="37"/>
      <c r="L439" s="37"/>
      <c r="M439" s="37"/>
      <c r="N439" s="37"/>
      <c r="O439" s="37"/>
      <c r="P439" s="37"/>
      <c r="Q439" s="37"/>
      <c r="R439" s="37"/>
      <c r="S439" s="37"/>
    </row>
    <row r="440" spans="1:19" s="34" customFormat="1" ht="15">
      <c r="A440" s="35"/>
      <c r="B440" s="31"/>
      <c r="C440" s="31"/>
      <c r="D440" s="31"/>
      <c r="E440" s="31"/>
      <c r="F440" s="31"/>
      <c r="G440" s="31"/>
      <c r="H440" s="31"/>
      <c r="I440" s="31"/>
      <c r="J440" s="37"/>
      <c r="K440" s="37"/>
      <c r="L440" s="37"/>
      <c r="M440" s="37"/>
      <c r="N440" s="37"/>
      <c r="O440" s="37"/>
      <c r="P440" s="37"/>
      <c r="Q440" s="37"/>
      <c r="R440" s="37"/>
      <c r="S440" s="37"/>
    </row>
    <row r="441" spans="1:19" s="34" customFormat="1" ht="15">
      <c r="A441" s="35"/>
      <c r="B441" s="31"/>
      <c r="C441" s="31"/>
      <c r="D441" s="31"/>
      <c r="E441" s="31"/>
      <c r="F441" s="31"/>
      <c r="G441" s="31"/>
      <c r="H441" s="31"/>
      <c r="I441" s="31"/>
      <c r="J441" s="37"/>
      <c r="K441" s="37"/>
      <c r="L441" s="37"/>
      <c r="M441" s="37"/>
      <c r="N441" s="37"/>
      <c r="O441" s="37"/>
      <c r="P441" s="37"/>
      <c r="Q441" s="37"/>
      <c r="R441" s="37"/>
      <c r="S441" s="37"/>
    </row>
    <row r="442" spans="1:19" s="34" customFormat="1" ht="15">
      <c r="A442" s="35"/>
      <c r="B442" s="31"/>
      <c r="C442" s="31"/>
      <c r="D442" s="31"/>
      <c r="E442" s="31"/>
      <c r="F442" s="31"/>
      <c r="G442" s="31"/>
      <c r="H442" s="31"/>
      <c r="I442" s="31"/>
      <c r="J442" s="37"/>
      <c r="K442" s="37"/>
      <c r="L442" s="37"/>
      <c r="M442" s="37"/>
      <c r="N442" s="37"/>
      <c r="O442" s="37"/>
      <c r="P442" s="37"/>
      <c r="Q442" s="37"/>
      <c r="R442" s="37"/>
      <c r="S442" s="37"/>
    </row>
    <row r="443" spans="1:19" s="34" customFormat="1" ht="15">
      <c r="A443" s="35"/>
      <c r="B443" s="31"/>
      <c r="C443" s="31"/>
      <c r="D443" s="31"/>
      <c r="E443" s="31"/>
      <c r="F443" s="31"/>
      <c r="G443" s="31"/>
      <c r="H443" s="31"/>
      <c r="I443" s="31"/>
      <c r="J443" s="37"/>
      <c r="K443" s="37"/>
      <c r="L443" s="37"/>
      <c r="M443" s="37"/>
      <c r="N443" s="37"/>
      <c r="O443" s="37"/>
      <c r="P443" s="37"/>
      <c r="Q443" s="37"/>
      <c r="R443" s="37"/>
      <c r="S443" s="37"/>
    </row>
    <row r="444" spans="1:19" s="34" customFormat="1" ht="15">
      <c r="A444" s="35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</row>
    <row r="445" spans="1:19" s="34" customFormat="1" ht="15">
      <c r="A445" s="35"/>
      <c r="B445" s="31"/>
      <c r="C445" s="31"/>
      <c r="D445" s="31"/>
      <c r="E445" s="31"/>
      <c r="F445" s="31"/>
      <c r="G445" s="31"/>
      <c r="H445" s="31"/>
      <c r="I445" s="31"/>
      <c r="J445" s="37"/>
      <c r="K445" s="37"/>
      <c r="L445" s="37"/>
      <c r="M445" s="37"/>
      <c r="N445" s="37"/>
      <c r="O445" s="37"/>
      <c r="P445" s="37"/>
      <c r="Q445" s="37"/>
      <c r="R445" s="37"/>
      <c r="S445" s="37"/>
    </row>
    <row r="446" spans="1:19" s="34" customFormat="1" ht="15">
      <c r="A446" s="35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</row>
    <row r="447" spans="1:19" s="34" customFormat="1" ht="15">
      <c r="A447" s="35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</row>
    <row r="448" spans="1:19" s="34" customFormat="1" ht="15">
      <c r="A448" s="35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</row>
    <row r="449" spans="1:19" s="34" customFormat="1" ht="15">
      <c r="A449" s="35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</row>
    <row r="450" spans="1:19" s="34" customFormat="1" ht="15">
      <c r="A450" s="35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</row>
    <row r="451" spans="1:19" s="34" customFormat="1" ht="15">
      <c r="A451" s="35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</row>
    <row r="452" spans="1:19" s="54" customFormat="1" ht="15">
      <c r="A452" s="52"/>
      <c r="B452" s="31"/>
      <c r="C452" s="31"/>
      <c r="D452" s="31"/>
      <c r="E452" s="31"/>
      <c r="F452" s="31"/>
      <c r="G452" s="31"/>
      <c r="H452" s="31"/>
      <c r="I452" s="31"/>
      <c r="J452" s="32"/>
      <c r="K452" s="32"/>
      <c r="L452" s="32"/>
      <c r="M452" s="32"/>
      <c r="N452" s="32"/>
      <c r="O452" s="32"/>
      <c r="P452" s="32"/>
      <c r="Q452" s="32"/>
      <c r="R452" s="32"/>
      <c r="S452" s="32"/>
    </row>
    <row r="453" spans="1:19" s="37" customFormat="1" ht="15">
      <c r="A453" s="35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</row>
    <row r="454" spans="1:19" s="37" customFormat="1" ht="15">
      <c r="A454" s="35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</row>
    <row r="455" spans="1:19" s="37" customFormat="1" ht="15">
      <c r="A455" s="35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</row>
    <row r="456" spans="1:19" s="37" customFormat="1" ht="15">
      <c r="A456" s="35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</row>
    <row r="457" spans="1:19" s="37" customFormat="1" ht="15">
      <c r="A457" s="35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</row>
    <row r="458" spans="1:19" s="37" customFormat="1" ht="15">
      <c r="A458" s="35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</row>
    <row r="459" spans="1:19" s="37" customFormat="1" ht="15">
      <c r="A459" s="35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</row>
    <row r="461" spans="1:19" s="37" customFormat="1" ht="15">
      <c r="A461" s="35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</row>
    <row r="468" spans="2:19" s="32" customFormat="1" ht="15"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</row>
  </sheetData>
  <mergeCells count="23">
    <mergeCell ref="C376:F376"/>
    <mergeCell ref="C377:F377"/>
    <mergeCell ref="B72:F72"/>
    <mergeCell ref="C27:G27"/>
    <mergeCell ref="C74:G74"/>
    <mergeCell ref="B141:F141"/>
    <mergeCell ref="C143:G143"/>
    <mergeCell ref="C342:G342"/>
    <mergeCell ref="B353:F353"/>
    <mergeCell ref="C355:G355"/>
    <mergeCell ref="B358:F358"/>
    <mergeCell ref="B210:F210"/>
    <mergeCell ref="C212:G212"/>
    <mergeCell ref="B279:F279"/>
    <mergeCell ref="C281:G281"/>
    <mergeCell ref="B340:F340"/>
    <mergeCell ref="C374:F374"/>
    <mergeCell ref="C375:F375"/>
    <mergeCell ref="B6:G6"/>
    <mergeCell ref="B7:G7"/>
    <mergeCell ref="B18:G18"/>
    <mergeCell ref="C21:G21"/>
    <mergeCell ref="B25:F25"/>
  </mergeCells>
  <hyperlinks>
    <hyperlink ref="C376" r:id="rId1" display="mailto:disla@imasarquitectos.com"/>
  </hyperlinks>
  <printOptions/>
  <pageMargins left="0.7" right="0.7" top="0.75" bottom="0.75" header="0.3" footer="0.3"/>
  <pageSetup fitToHeight="0" fitToWidth="1" horizontalDpi="600" verticalDpi="600" orientation="portrait" scale="44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35156-1943-4C46-AF47-9ECEAB4E76EE}">
  <dimension ref="A3:H20"/>
  <sheetViews>
    <sheetView workbookViewId="0" topLeftCell="A4">
      <selection activeCell="E16" sqref="E16"/>
    </sheetView>
  </sheetViews>
  <sheetFormatPr defaultColWidth="11.421875" defaultRowHeight="15"/>
  <cols>
    <col min="1" max="1" width="40.421875" style="0" bestFit="1" customWidth="1"/>
    <col min="2" max="2" width="8.7109375" style="0" bestFit="1" customWidth="1"/>
    <col min="4" max="4" width="16.7109375" style="0" bestFit="1" customWidth="1"/>
    <col min="5" max="5" width="13.421875" style="0" bestFit="1" customWidth="1"/>
  </cols>
  <sheetData>
    <row r="3" ht="15">
      <c r="A3" t="s">
        <v>375</v>
      </c>
    </row>
    <row r="7" spans="1:7" ht="15">
      <c r="A7" s="31" t="s">
        <v>5</v>
      </c>
      <c r="B7" s="31" t="s">
        <v>6</v>
      </c>
      <c r="C7" s="31" t="s">
        <v>7</v>
      </c>
      <c r="D7" s="31" t="s">
        <v>8</v>
      </c>
      <c r="E7" s="31" t="s">
        <v>376</v>
      </c>
      <c r="F7" s="31"/>
      <c r="G7" s="31"/>
    </row>
    <row r="8" spans="1:7" ht="15">
      <c r="A8" s="31" t="s">
        <v>389</v>
      </c>
      <c r="B8" s="31" t="s">
        <v>377</v>
      </c>
      <c r="C8" s="31">
        <v>1</v>
      </c>
      <c r="D8" s="31">
        <v>2831</v>
      </c>
      <c r="E8" s="31">
        <f>+C8*D8</f>
        <v>2831</v>
      </c>
      <c r="F8" s="31"/>
      <c r="G8" s="31"/>
    </row>
    <row r="9" spans="1:7" ht="15">
      <c r="A9" s="31" t="s">
        <v>378</v>
      </c>
      <c r="B9" s="31" t="s">
        <v>379</v>
      </c>
      <c r="C9" s="31">
        <v>0.4</v>
      </c>
      <c r="D9" s="31">
        <v>30</v>
      </c>
      <c r="E9" s="31">
        <f aca="true" t="shared" si="0" ref="E9:E14">+C9*D9</f>
        <v>12</v>
      </c>
      <c r="F9" s="31"/>
      <c r="G9" s="31"/>
    </row>
    <row r="10" spans="1:7" ht="15">
      <c r="A10" s="31" t="s">
        <v>380</v>
      </c>
      <c r="B10" s="31" t="s">
        <v>379</v>
      </c>
      <c r="C10" s="31">
        <v>0.1</v>
      </c>
      <c r="D10" s="31">
        <v>30</v>
      </c>
      <c r="E10" s="31">
        <f t="shared" si="0"/>
        <v>3</v>
      </c>
      <c r="F10" s="31"/>
      <c r="G10" s="31"/>
    </row>
    <row r="11" spans="1:7" ht="15">
      <c r="A11" s="31" t="s">
        <v>381</v>
      </c>
      <c r="B11" s="31" t="s">
        <v>379</v>
      </c>
      <c r="C11" s="31">
        <v>0.0016</v>
      </c>
      <c r="D11" s="31">
        <v>4060</v>
      </c>
      <c r="E11" s="31">
        <f t="shared" si="0"/>
        <v>6.496</v>
      </c>
      <c r="F11" s="31"/>
      <c r="G11" s="31"/>
    </row>
    <row r="12" spans="1:7" ht="15">
      <c r="A12" s="31" t="s">
        <v>382</v>
      </c>
      <c r="B12" s="31" t="s">
        <v>379</v>
      </c>
      <c r="C12" s="31">
        <v>0.0016</v>
      </c>
      <c r="D12" s="31">
        <v>2600</v>
      </c>
      <c r="E12" s="31">
        <f t="shared" si="0"/>
        <v>4.16</v>
      </c>
      <c r="F12" s="31"/>
      <c r="G12" s="31"/>
    </row>
    <row r="13" spans="1:7" ht="15">
      <c r="A13" s="31" t="s">
        <v>383</v>
      </c>
      <c r="B13" s="31" t="s">
        <v>384</v>
      </c>
      <c r="C13" s="31">
        <v>0.0042</v>
      </c>
      <c r="D13" s="31">
        <v>50000</v>
      </c>
      <c r="E13" s="31">
        <f t="shared" si="0"/>
        <v>210</v>
      </c>
      <c r="F13" s="31"/>
      <c r="G13" s="31"/>
    </row>
    <row r="14" spans="1:7" ht="15">
      <c r="A14" s="31" t="s">
        <v>385</v>
      </c>
      <c r="B14" s="31" t="s">
        <v>384</v>
      </c>
      <c r="C14" s="31">
        <v>0.0042</v>
      </c>
      <c r="D14" s="31">
        <v>40000</v>
      </c>
      <c r="E14" s="31">
        <f t="shared" si="0"/>
        <v>168</v>
      </c>
      <c r="F14" s="31"/>
      <c r="G14" s="31"/>
    </row>
    <row r="15" spans="1:7" ht="15">
      <c r="A15" s="31" t="s">
        <v>386</v>
      </c>
      <c r="B15" s="31" t="s">
        <v>387</v>
      </c>
      <c r="C15" s="115">
        <v>0.35</v>
      </c>
      <c r="D15" s="31">
        <v>0</v>
      </c>
      <c r="E15" s="31">
        <f>+(E13+E14)*C15</f>
        <v>132.29999999999998</v>
      </c>
      <c r="F15" s="31"/>
      <c r="G15" s="31"/>
    </row>
    <row r="16" spans="2:5" ht="15">
      <c r="B16" t="s">
        <v>388</v>
      </c>
      <c r="E16">
        <f>SUM(E8:E15)</f>
        <v>3366.956</v>
      </c>
    </row>
    <row r="19" ht="15">
      <c r="H19" s="31" t="s">
        <v>389</v>
      </c>
    </row>
    <row r="20" ht="15">
      <c r="H20" s="11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C836A-B9E5-4E24-9113-252EF9B6E63F}">
  <dimension ref="B4:E10"/>
  <sheetViews>
    <sheetView workbookViewId="0" topLeftCell="A1">
      <selection activeCell="H11" sqref="H11"/>
    </sheetView>
  </sheetViews>
  <sheetFormatPr defaultColWidth="11.421875" defaultRowHeight="15"/>
  <cols>
    <col min="2" max="2" width="22.140625" style="0" customWidth="1"/>
  </cols>
  <sheetData>
    <row r="4" ht="15">
      <c r="C4" t="s">
        <v>422</v>
      </c>
    </row>
    <row r="5" spans="2:3" ht="15">
      <c r="B5" t="s">
        <v>417</v>
      </c>
      <c r="C5">
        <v>0</v>
      </c>
    </row>
    <row r="6" spans="2:5" ht="15">
      <c r="B6" t="s">
        <v>418</v>
      </c>
      <c r="C6">
        <v>1</v>
      </c>
      <c r="D6">
        <v>3</v>
      </c>
      <c r="E6" t="s">
        <v>423</v>
      </c>
    </row>
    <row r="7" spans="2:5" ht="15">
      <c r="B7" s="31" t="s">
        <v>419</v>
      </c>
      <c r="C7">
        <v>1</v>
      </c>
      <c r="D7">
        <v>3</v>
      </c>
      <c r="E7" s="31" t="s">
        <v>423</v>
      </c>
    </row>
    <row r="8" spans="2:5" ht="15">
      <c r="B8" s="31" t="s">
        <v>420</v>
      </c>
      <c r="C8">
        <v>1</v>
      </c>
      <c r="D8">
        <v>3</v>
      </c>
      <c r="E8" s="31" t="s">
        <v>423</v>
      </c>
    </row>
    <row r="9" spans="2:5" ht="15">
      <c r="B9" s="31" t="s">
        <v>421</v>
      </c>
      <c r="C9">
        <v>3</v>
      </c>
      <c r="D9">
        <v>3</v>
      </c>
      <c r="E9" s="31" t="s">
        <v>423</v>
      </c>
    </row>
    <row r="10" spans="2:4" ht="15">
      <c r="B10" s="31"/>
      <c r="C10">
        <f>SUM(C5:C9)</f>
        <v>6</v>
      </c>
      <c r="D10">
        <f>SUM(D6:D9)</f>
        <v>12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IMASARQ00</cp:lastModifiedBy>
  <cp:lastPrinted>2020-05-11T14:28:18Z</cp:lastPrinted>
  <dcterms:created xsi:type="dcterms:W3CDTF">2018-06-22T13:09:56Z</dcterms:created>
  <dcterms:modified xsi:type="dcterms:W3CDTF">2022-01-18T13:37:07Z</dcterms:modified>
  <cp:category/>
  <cp:version/>
  <cp:contentType/>
  <cp:contentStatus/>
</cp:coreProperties>
</file>